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Amministrazione Trasparente\Ragioneria\"/>
    </mc:Choice>
  </mc:AlternateContent>
  <xr:revisionPtr revIDLastSave="0" documentId="8_{AB678EA7-BA10-42B4-AC7F-6FDB8682A7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RIAZ BILANCIO 2025 PER CDC" sheetId="2" r:id="rId1"/>
    <sheet name="VARIAZ BILANCIO 2026 PER CDC" sheetId="3" r:id="rId2"/>
    <sheet name="VARIAZ BILANCIO 2027 PER CDC " sheetId="4" r:id="rId3"/>
  </sheets>
  <definedNames>
    <definedName name="_xlnm.Print_Area" localSheetId="0">'VARIAZ BILANCIO 2025 PER CDC'!$A$1:$I$287</definedName>
    <definedName name="_xlnm.Print_Titles" localSheetId="0">'VARIAZ BILANCIO 2025 PER CDC'!$1:$2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2" i="4" l="1"/>
  <c r="C277" i="4" l="1"/>
  <c r="C276" i="4"/>
  <c r="C275" i="4"/>
  <c r="C275" i="3"/>
  <c r="D236" i="4"/>
  <c r="E236" i="4"/>
  <c r="F236" i="4"/>
  <c r="G236" i="4"/>
  <c r="H236" i="4"/>
  <c r="I236" i="4"/>
  <c r="D42" i="4"/>
  <c r="I30" i="4"/>
  <c r="C285" i="3"/>
  <c r="C284" i="3"/>
  <c r="C283" i="3"/>
  <c r="H276" i="3"/>
  <c r="I276" i="3"/>
  <c r="G276" i="3"/>
  <c r="F276" i="3"/>
  <c r="E276" i="3"/>
  <c r="D276" i="3"/>
  <c r="C276" i="3"/>
  <c r="I275" i="3"/>
  <c r="H275" i="3"/>
  <c r="G275" i="3"/>
  <c r="F275" i="3"/>
  <c r="E275" i="3"/>
  <c r="D275" i="3"/>
  <c r="I236" i="3"/>
  <c r="H236" i="3"/>
  <c r="G236" i="3"/>
  <c r="F236" i="3"/>
  <c r="E236" i="3"/>
  <c r="D236" i="3"/>
  <c r="D42" i="3"/>
  <c r="C285" i="2"/>
  <c r="C284" i="2"/>
  <c r="C283" i="2"/>
  <c r="C279" i="2"/>
  <c r="C276" i="2"/>
  <c r="I275" i="2"/>
  <c r="H275" i="2"/>
  <c r="G275" i="2"/>
  <c r="F275" i="2"/>
  <c r="E275" i="2"/>
  <c r="D275" i="2"/>
  <c r="C277" i="2"/>
  <c r="C275" i="2"/>
  <c r="I276" i="2"/>
  <c r="H276" i="2"/>
  <c r="G276" i="2"/>
  <c r="F276" i="2"/>
  <c r="E276" i="2"/>
  <c r="D276" i="2"/>
  <c r="C271" i="2"/>
  <c r="I236" i="2"/>
  <c r="H236" i="2"/>
  <c r="G236" i="2"/>
  <c r="F236" i="2"/>
  <c r="E236" i="2"/>
  <c r="D236" i="2"/>
  <c r="C207" i="2"/>
  <c r="E104" i="2"/>
  <c r="G83" i="2"/>
  <c r="D42" i="2"/>
  <c r="C64" i="4"/>
  <c r="H18" i="3"/>
  <c r="F204" i="2" l="1"/>
  <c r="I30" i="2"/>
  <c r="I281" i="4"/>
  <c r="H281" i="4"/>
  <c r="G281" i="4"/>
  <c r="F281" i="4"/>
  <c r="E281" i="4"/>
  <c r="D281" i="4"/>
  <c r="C280" i="4"/>
  <c r="C279" i="4"/>
  <c r="C269" i="4"/>
  <c r="C270" i="4" s="1"/>
  <c r="C268" i="4"/>
  <c r="C266" i="4"/>
  <c r="C267" i="4" s="1"/>
  <c r="I264" i="4"/>
  <c r="H264" i="4"/>
  <c r="G264" i="4"/>
  <c r="F264" i="4"/>
  <c r="E264" i="4"/>
  <c r="D264" i="4"/>
  <c r="C263" i="4"/>
  <c r="C264" i="4" s="1"/>
  <c r="C260" i="4"/>
  <c r="C259" i="4"/>
  <c r="I257" i="4"/>
  <c r="H257" i="4"/>
  <c r="G257" i="4"/>
  <c r="F257" i="4"/>
  <c r="E257" i="4"/>
  <c r="D257" i="4"/>
  <c r="I256" i="4"/>
  <c r="H256" i="4"/>
  <c r="G256" i="4"/>
  <c r="F256" i="4"/>
  <c r="E256" i="4"/>
  <c r="D256" i="4"/>
  <c r="C256" i="4"/>
  <c r="C254" i="4"/>
  <c r="C253" i="4"/>
  <c r="C251" i="4"/>
  <c r="C250" i="4"/>
  <c r="I249" i="4"/>
  <c r="H249" i="4"/>
  <c r="G249" i="4"/>
  <c r="F249" i="4"/>
  <c r="E249" i="4"/>
  <c r="D249" i="4"/>
  <c r="C248" i="4"/>
  <c r="C247" i="4"/>
  <c r="C249" i="4" s="1"/>
  <c r="C245" i="4"/>
  <c r="C244" i="4"/>
  <c r="I242" i="4"/>
  <c r="H242" i="4"/>
  <c r="H272" i="4" s="1"/>
  <c r="G242" i="4"/>
  <c r="G272" i="4" s="1"/>
  <c r="F242" i="4"/>
  <c r="E242" i="4"/>
  <c r="D242" i="4"/>
  <c r="D272" i="4" s="1"/>
  <c r="I241" i="4"/>
  <c r="I271" i="4" s="1"/>
  <c r="H241" i="4"/>
  <c r="H271" i="4" s="1"/>
  <c r="G241" i="4"/>
  <c r="G271" i="4" s="1"/>
  <c r="F241" i="4"/>
  <c r="F271" i="4" s="1"/>
  <c r="E241" i="4"/>
  <c r="D241" i="4"/>
  <c r="I235" i="4"/>
  <c r="H235" i="4"/>
  <c r="G235" i="4"/>
  <c r="F235" i="4"/>
  <c r="E235" i="4"/>
  <c r="D235" i="4"/>
  <c r="C234" i="4"/>
  <c r="C233" i="4"/>
  <c r="I232" i="4"/>
  <c r="H232" i="4"/>
  <c r="G232" i="4"/>
  <c r="F232" i="4"/>
  <c r="E232" i="4"/>
  <c r="D232" i="4"/>
  <c r="C231" i="4"/>
  <c r="C230" i="4"/>
  <c r="I228" i="4"/>
  <c r="H228" i="4"/>
  <c r="H237" i="4" s="1"/>
  <c r="G228" i="4"/>
  <c r="G237" i="4" s="1"/>
  <c r="F228" i="4"/>
  <c r="F237" i="4" s="1"/>
  <c r="E228" i="4"/>
  <c r="E237" i="4" s="1"/>
  <c r="D228" i="4"/>
  <c r="D237" i="4" s="1"/>
  <c r="I227" i="4"/>
  <c r="H227" i="4"/>
  <c r="G227" i="4"/>
  <c r="F227" i="4"/>
  <c r="E227" i="4"/>
  <c r="D227" i="4"/>
  <c r="I221" i="4"/>
  <c r="H221" i="4"/>
  <c r="G221" i="4"/>
  <c r="F221" i="4"/>
  <c r="E221" i="4"/>
  <c r="D221" i="4"/>
  <c r="C220" i="4"/>
  <c r="C219" i="4"/>
  <c r="C221" i="4" s="1"/>
  <c r="I218" i="4"/>
  <c r="H218" i="4"/>
  <c r="G218" i="4"/>
  <c r="F218" i="4"/>
  <c r="E218" i="4"/>
  <c r="D218" i="4"/>
  <c r="C217" i="4"/>
  <c r="C216" i="4"/>
  <c r="C218" i="4" s="1"/>
  <c r="I215" i="4"/>
  <c r="H215" i="4"/>
  <c r="G215" i="4"/>
  <c r="F215" i="4"/>
  <c r="E215" i="4"/>
  <c r="D215" i="4"/>
  <c r="C214" i="4"/>
  <c r="C213" i="4"/>
  <c r="I211" i="4"/>
  <c r="H211" i="4"/>
  <c r="G211" i="4"/>
  <c r="F211" i="4"/>
  <c r="E211" i="4"/>
  <c r="D211" i="4"/>
  <c r="I210" i="4"/>
  <c r="H210" i="4"/>
  <c r="G210" i="4"/>
  <c r="F210" i="4"/>
  <c r="E210" i="4"/>
  <c r="D210" i="4"/>
  <c r="I209" i="4"/>
  <c r="H209" i="4"/>
  <c r="G209" i="4"/>
  <c r="F209" i="4"/>
  <c r="E209" i="4"/>
  <c r="D209" i="4"/>
  <c r="C208" i="4"/>
  <c r="C205" i="4" s="1"/>
  <c r="C207" i="4"/>
  <c r="C204" i="4" s="1"/>
  <c r="I205" i="4"/>
  <c r="H205" i="4"/>
  <c r="G205" i="4"/>
  <c r="F205" i="4"/>
  <c r="E205" i="4"/>
  <c r="D205" i="4"/>
  <c r="I204" i="4"/>
  <c r="H204" i="4"/>
  <c r="G204" i="4"/>
  <c r="F204" i="4"/>
  <c r="E204" i="4"/>
  <c r="D204" i="4"/>
  <c r="I194" i="4"/>
  <c r="H194" i="4"/>
  <c r="G194" i="4"/>
  <c r="F194" i="4"/>
  <c r="E194" i="4"/>
  <c r="D194" i="4"/>
  <c r="C193" i="4"/>
  <c r="C192" i="4"/>
  <c r="I191" i="4"/>
  <c r="H191" i="4"/>
  <c r="G191" i="4"/>
  <c r="F191" i="4"/>
  <c r="E191" i="4"/>
  <c r="D191" i="4"/>
  <c r="C190" i="4"/>
  <c r="C189" i="4"/>
  <c r="I188" i="4"/>
  <c r="H188" i="4"/>
  <c r="G188" i="4"/>
  <c r="F188" i="4"/>
  <c r="E188" i="4"/>
  <c r="D188" i="4"/>
  <c r="C187" i="4"/>
  <c r="C186" i="4"/>
  <c r="C188" i="4" s="1"/>
  <c r="I184" i="4"/>
  <c r="H184" i="4"/>
  <c r="G184" i="4"/>
  <c r="F184" i="4"/>
  <c r="E184" i="4"/>
  <c r="D184" i="4"/>
  <c r="I183" i="4"/>
  <c r="H183" i="4"/>
  <c r="G183" i="4"/>
  <c r="F183" i="4"/>
  <c r="E183" i="4"/>
  <c r="D183" i="4"/>
  <c r="I182" i="4"/>
  <c r="H182" i="4"/>
  <c r="G182" i="4"/>
  <c r="F182" i="4"/>
  <c r="E182" i="4"/>
  <c r="D182" i="4"/>
  <c r="C181" i="4"/>
  <c r="C180" i="4"/>
  <c r="I179" i="4"/>
  <c r="H179" i="4"/>
  <c r="G179" i="4"/>
  <c r="F179" i="4"/>
  <c r="E179" i="4"/>
  <c r="D179" i="4"/>
  <c r="C178" i="4"/>
  <c r="C177" i="4"/>
  <c r="I176" i="4"/>
  <c r="H176" i="4"/>
  <c r="G176" i="4"/>
  <c r="F176" i="4"/>
  <c r="E176" i="4"/>
  <c r="D176" i="4"/>
  <c r="C175" i="4"/>
  <c r="C174" i="4"/>
  <c r="C176" i="4" s="1"/>
  <c r="I173" i="4"/>
  <c r="H173" i="4"/>
  <c r="G173" i="4"/>
  <c r="F173" i="4"/>
  <c r="E173" i="4"/>
  <c r="D173" i="4"/>
  <c r="C172" i="4"/>
  <c r="C171" i="4"/>
  <c r="I169" i="4"/>
  <c r="H169" i="4"/>
  <c r="G169" i="4"/>
  <c r="F169" i="4"/>
  <c r="E169" i="4"/>
  <c r="D169" i="4"/>
  <c r="I168" i="4"/>
  <c r="H168" i="4"/>
  <c r="G168" i="4"/>
  <c r="F168" i="4"/>
  <c r="E168" i="4"/>
  <c r="D168" i="4"/>
  <c r="I167" i="4"/>
  <c r="H167" i="4"/>
  <c r="G167" i="4"/>
  <c r="F167" i="4"/>
  <c r="E167" i="4"/>
  <c r="D167" i="4"/>
  <c r="C166" i="4"/>
  <c r="C165" i="4"/>
  <c r="I164" i="4"/>
  <c r="H164" i="4"/>
  <c r="G164" i="4"/>
  <c r="F164" i="4"/>
  <c r="E164" i="4"/>
  <c r="D164" i="4"/>
  <c r="C163" i="4"/>
  <c r="C162" i="4"/>
  <c r="I160" i="4"/>
  <c r="H160" i="4"/>
  <c r="G160" i="4"/>
  <c r="F160" i="4"/>
  <c r="E160" i="4"/>
  <c r="D160" i="4"/>
  <c r="I159" i="4"/>
  <c r="H159" i="4"/>
  <c r="G159" i="4"/>
  <c r="F159" i="4"/>
  <c r="E159" i="4"/>
  <c r="D159" i="4"/>
  <c r="I158" i="4"/>
  <c r="H158" i="4"/>
  <c r="G158" i="4"/>
  <c r="F158" i="4"/>
  <c r="E158" i="4"/>
  <c r="D158" i="4"/>
  <c r="C157" i="4"/>
  <c r="C156" i="4"/>
  <c r="I155" i="4"/>
  <c r="H155" i="4"/>
  <c r="G155" i="4"/>
  <c r="F155" i="4"/>
  <c r="E155" i="4"/>
  <c r="D155" i="4"/>
  <c r="C154" i="4"/>
  <c r="C153" i="4"/>
  <c r="I152" i="4"/>
  <c r="H152" i="4"/>
  <c r="G152" i="4"/>
  <c r="F152" i="4"/>
  <c r="E152" i="4"/>
  <c r="D152" i="4"/>
  <c r="C151" i="4"/>
  <c r="C150" i="4"/>
  <c r="I149" i="4"/>
  <c r="H149" i="4"/>
  <c r="G149" i="4"/>
  <c r="F149" i="4"/>
  <c r="E149" i="4"/>
  <c r="D149" i="4"/>
  <c r="C148" i="4"/>
  <c r="C147" i="4"/>
  <c r="C149" i="4" s="1"/>
  <c r="I145" i="4"/>
  <c r="H145" i="4"/>
  <c r="G145" i="4"/>
  <c r="F145" i="4"/>
  <c r="E145" i="4"/>
  <c r="D145" i="4"/>
  <c r="I144" i="4"/>
  <c r="H144" i="4"/>
  <c r="G144" i="4"/>
  <c r="F144" i="4"/>
  <c r="E144" i="4"/>
  <c r="D144" i="4"/>
  <c r="I143" i="4"/>
  <c r="H143" i="4"/>
  <c r="G143" i="4"/>
  <c r="F143" i="4"/>
  <c r="E143" i="4"/>
  <c r="D143" i="4"/>
  <c r="C142" i="4"/>
  <c r="C141" i="4"/>
  <c r="I140" i="4"/>
  <c r="H140" i="4"/>
  <c r="G140" i="4"/>
  <c r="F140" i="4"/>
  <c r="E140" i="4"/>
  <c r="D140" i="4"/>
  <c r="C139" i="4"/>
  <c r="C138" i="4"/>
  <c r="I137" i="4"/>
  <c r="H137" i="4"/>
  <c r="G137" i="4"/>
  <c r="F137" i="4"/>
  <c r="E137" i="4"/>
  <c r="D137" i="4"/>
  <c r="C136" i="4"/>
  <c r="C135" i="4"/>
  <c r="C137" i="4" s="1"/>
  <c r="I134" i="4"/>
  <c r="H134" i="4"/>
  <c r="G134" i="4"/>
  <c r="F134" i="4"/>
  <c r="E134" i="4"/>
  <c r="D134" i="4"/>
  <c r="C133" i="4"/>
  <c r="C132" i="4"/>
  <c r="I130" i="4"/>
  <c r="H130" i="4"/>
  <c r="G130" i="4"/>
  <c r="F130" i="4"/>
  <c r="E130" i="4"/>
  <c r="D130" i="4"/>
  <c r="I129" i="4"/>
  <c r="H129" i="4"/>
  <c r="G129" i="4"/>
  <c r="F129" i="4"/>
  <c r="E129" i="4"/>
  <c r="D129" i="4"/>
  <c r="I128" i="4"/>
  <c r="H128" i="4"/>
  <c r="G128" i="4"/>
  <c r="F128" i="4"/>
  <c r="E128" i="4"/>
  <c r="D128" i="4"/>
  <c r="C127" i="4"/>
  <c r="C126" i="4"/>
  <c r="I125" i="4"/>
  <c r="H125" i="4"/>
  <c r="G125" i="4"/>
  <c r="F125" i="4"/>
  <c r="E125" i="4"/>
  <c r="D125" i="4"/>
  <c r="C124" i="4"/>
  <c r="C123" i="4"/>
  <c r="C125" i="4" s="1"/>
  <c r="I122" i="4"/>
  <c r="H122" i="4"/>
  <c r="G122" i="4"/>
  <c r="F122" i="4"/>
  <c r="E122" i="4"/>
  <c r="D122" i="4"/>
  <c r="C121" i="4"/>
  <c r="C120" i="4"/>
  <c r="I118" i="4"/>
  <c r="H118" i="4"/>
  <c r="G118" i="4"/>
  <c r="F118" i="4"/>
  <c r="E118" i="4"/>
  <c r="D118" i="4"/>
  <c r="I117" i="4"/>
  <c r="H117" i="4"/>
  <c r="G117" i="4"/>
  <c r="F117" i="4"/>
  <c r="E117" i="4"/>
  <c r="D117" i="4"/>
  <c r="I116" i="4"/>
  <c r="H116" i="4"/>
  <c r="G116" i="4"/>
  <c r="F116" i="4"/>
  <c r="E116" i="4"/>
  <c r="D116" i="4"/>
  <c r="C115" i="4"/>
  <c r="C114" i="4"/>
  <c r="I113" i="4"/>
  <c r="H113" i="4"/>
  <c r="G113" i="4"/>
  <c r="F113" i="4"/>
  <c r="E113" i="4"/>
  <c r="D113" i="4"/>
  <c r="C112" i="4"/>
  <c r="C111" i="4"/>
  <c r="I110" i="4"/>
  <c r="H110" i="4"/>
  <c r="G110" i="4"/>
  <c r="F110" i="4"/>
  <c r="E110" i="4"/>
  <c r="D110" i="4"/>
  <c r="C109" i="4"/>
  <c r="C108" i="4"/>
  <c r="I107" i="4"/>
  <c r="H107" i="4"/>
  <c r="G107" i="4"/>
  <c r="F107" i="4"/>
  <c r="E107" i="4"/>
  <c r="D107" i="4"/>
  <c r="C106" i="4"/>
  <c r="C105" i="4"/>
  <c r="I104" i="4"/>
  <c r="H104" i="4"/>
  <c r="G104" i="4"/>
  <c r="F104" i="4"/>
  <c r="E104" i="4"/>
  <c r="D104" i="4"/>
  <c r="C103" i="4"/>
  <c r="C102" i="4"/>
  <c r="C104" i="4" s="1"/>
  <c r="I101" i="4"/>
  <c r="H101" i="4"/>
  <c r="G101" i="4"/>
  <c r="F101" i="4"/>
  <c r="E101" i="4"/>
  <c r="D101" i="4"/>
  <c r="C100" i="4"/>
  <c r="C99" i="4"/>
  <c r="I98" i="4"/>
  <c r="H98" i="4"/>
  <c r="G98" i="4"/>
  <c r="F98" i="4"/>
  <c r="E98" i="4"/>
  <c r="D98" i="4"/>
  <c r="C97" i="4"/>
  <c r="C96" i="4"/>
  <c r="I95" i="4"/>
  <c r="H95" i="4"/>
  <c r="G95" i="4"/>
  <c r="F95" i="4"/>
  <c r="E95" i="4"/>
  <c r="D95" i="4"/>
  <c r="C94" i="4"/>
  <c r="C93" i="4"/>
  <c r="C95" i="4" s="1"/>
  <c r="I92" i="4"/>
  <c r="H92" i="4"/>
  <c r="F92" i="4"/>
  <c r="E92" i="4"/>
  <c r="D92" i="4"/>
  <c r="C91" i="4"/>
  <c r="C90" i="4"/>
  <c r="I89" i="4"/>
  <c r="H89" i="4"/>
  <c r="G89" i="4"/>
  <c r="F89" i="4"/>
  <c r="E89" i="4"/>
  <c r="D89" i="4"/>
  <c r="C88" i="4"/>
  <c r="C87" i="4"/>
  <c r="I86" i="4"/>
  <c r="H86" i="4"/>
  <c r="G86" i="4"/>
  <c r="F86" i="4"/>
  <c r="E86" i="4"/>
  <c r="D86" i="4"/>
  <c r="C85" i="4"/>
  <c r="C84" i="4"/>
  <c r="I83" i="4"/>
  <c r="H83" i="4"/>
  <c r="G83" i="4"/>
  <c r="F83" i="4"/>
  <c r="E83" i="4"/>
  <c r="D83" i="4"/>
  <c r="C82" i="4"/>
  <c r="C81" i="4"/>
  <c r="I80" i="4"/>
  <c r="H80" i="4"/>
  <c r="G80" i="4"/>
  <c r="F80" i="4"/>
  <c r="E80" i="4"/>
  <c r="D80" i="4"/>
  <c r="C79" i="4"/>
  <c r="C78" i="4"/>
  <c r="I77" i="4"/>
  <c r="H77" i="4"/>
  <c r="G77" i="4"/>
  <c r="F77" i="4"/>
  <c r="E77" i="4"/>
  <c r="D77" i="4"/>
  <c r="C76" i="4"/>
  <c r="C75" i="4"/>
  <c r="I74" i="4"/>
  <c r="H74" i="4"/>
  <c r="G74" i="4"/>
  <c r="F74" i="4"/>
  <c r="E74" i="4"/>
  <c r="D74" i="4"/>
  <c r="C73" i="4"/>
  <c r="C72" i="4"/>
  <c r="I71" i="4"/>
  <c r="H71" i="4"/>
  <c r="G71" i="4"/>
  <c r="F71" i="4"/>
  <c r="E71" i="4"/>
  <c r="D71" i="4"/>
  <c r="C70" i="4"/>
  <c r="C69" i="4"/>
  <c r="I67" i="4"/>
  <c r="H67" i="4"/>
  <c r="G67" i="4"/>
  <c r="F67" i="4"/>
  <c r="E67" i="4"/>
  <c r="D67" i="4"/>
  <c r="I66" i="4"/>
  <c r="H66" i="4"/>
  <c r="G66" i="4"/>
  <c r="F66" i="4"/>
  <c r="E66" i="4"/>
  <c r="D66" i="4"/>
  <c r="I65" i="4"/>
  <c r="H65" i="4"/>
  <c r="G65" i="4"/>
  <c r="F65" i="4"/>
  <c r="E65" i="4"/>
  <c r="D65" i="4"/>
  <c r="C63" i="4"/>
  <c r="I62" i="4"/>
  <c r="H62" i="4"/>
  <c r="G62" i="4"/>
  <c r="F62" i="4"/>
  <c r="E62" i="4"/>
  <c r="D62" i="4"/>
  <c r="C61" i="4"/>
  <c r="C58" i="4" s="1"/>
  <c r="C60" i="4"/>
  <c r="I58" i="4"/>
  <c r="H58" i="4"/>
  <c r="G58" i="4"/>
  <c r="F58" i="4"/>
  <c r="E58" i="4"/>
  <c r="D58" i="4"/>
  <c r="I57" i="4"/>
  <c r="H57" i="4"/>
  <c r="G57" i="4"/>
  <c r="F57" i="4"/>
  <c r="E57" i="4"/>
  <c r="D57" i="4"/>
  <c r="I51" i="4"/>
  <c r="H51" i="4"/>
  <c r="G51" i="4"/>
  <c r="F51" i="4"/>
  <c r="E51" i="4"/>
  <c r="D51" i="4"/>
  <c r="C50" i="4"/>
  <c r="C49" i="4"/>
  <c r="I48" i="4"/>
  <c r="H48" i="4"/>
  <c r="G48" i="4"/>
  <c r="F48" i="4"/>
  <c r="E48" i="4"/>
  <c r="D48" i="4"/>
  <c r="C47" i="4"/>
  <c r="C46" i="4"/>
  <c r="I45" i="4"/>
  <c r="H45" i="4"/>
  <c r="G45" i="4"/>
  <c r="F45" i="4"/>
  <c r="E45" i="4"/>
  <c r="C44" i="4"/>
  <c r="C43" i="4"/>
  <c r="I42" i="4"/>
  <c r="H42" i="4"/>
  <c r="G42" i="4"/>
  <c r="F42" i="4"/>
  <c r="E42" i="4"/>
  <c r="C41" i="4"/>
  <c r="C40" i="4"/>
  <c r="C42" i="4" s="1"/>
  <c r="I38" i="4"/>
  <c r="H38" i="4"/>
  <c r="G38" i="4"/>
  <c r="F38" i="4"/>
  <c r="E38" i="4"/>
  <c r="D38" i="4"/>
  <c r="I37" i="4"/>
  <c r="H37" i="4"/>
  <c r="G37" i="4"/>
  <c r="F37" i="4"/>
  <c r="E37" i="4"/>
  <c r="D37" i="4"/>
  <c r="I36" i="4"/>
  <c r="H36" i="4"/>
  <c r="G36" i="4"/>
  <c r="F36" i="4"/>
  <c r="E36" i="4"/>
  <c r="D36" i="4"/>
  <c r="C35" i="4"/>
  <c r="C34" i="4"/>
  <c r="I33" i="4"/>
  <c r="H33" i="4"/>
  <c r="G33" i="4"/>
  <c r="F33" i="4"/>
  <c r="E33" i="4"/>
  <c r="D33" i="4"/>
  <c r="C32" i="4"/>
  <c r="C31" i="4"/>
  <c r="H30" i="4"/>
  <c r="G30" i="4"/>
  <c r="F30" i="4"/>
  <c r="E30" i="4"/>
  <c r="D30" i="4"/>
  <c r="C29" i="4"/>
  <c r="C28" i="4"/>
  <c r="I26" i="4"/>
  <c r="H26" i="4"/>
  <c r="G26" i="4"/>
  <c r="F26" i="4"/>
  <c r="E26" i="4"/>
  <c r="D26" i="4"/>
  <c r="I25" i="4"/>
  <c r="H25" i="4"/>
  <c r="G25" i="4"/>
  <c r="F25" i="4"/>
  <c r="E25" i="4"/>
  <c r="D25" i="4"/>
  <c r="I24" i="4"/>
  <c r="H24" i="4"/>
  <c r="G24" i="4"/>
  <c r="F24" i="4"/>
  <c r="E24" i="4"/>
  <c r="D24" i="4"/>
  <c r="C23" i="4"/>
  <c r="C22" i="4"/>
  <c r="I21" i="4"/>
  <c r="H21" i="4"/>
  <c r="G21" i="4"/>
  <c r="F21" i="4"/>
  <c r="E21" i="4"/>
  <c r="D21" i="4"/>
  <c r="C20" i="4"/>
  <c r="C19" i="4"/>
  <c r="I18" i="4"/>
  <c r="H18" i="4"/>
  <c r="G18" i="4"/>
  <c r="F18" i="4"/>
  <c r="E18" i="4"/>
  <c r="D18" i="4"/>
  <c r="C17" i="4"/>
  <c r="C16" i="4"/>
  <c r="I15" i="4"/>
  <c r="H15" i="4"/>
  <c r="G15" i="4"/>
  <c r="F15" i="4"/>
  <c r="E15" i="4"/>
  <c r="D15" i="4"/>
  <c r="C14" i="4"/>
  <c r="C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C8" i="4"/>
  <c r="C5" i="4" s="1"/>
  <c r="C7" i="4"/>
  <c r="C4" i="4" s="1"/>
  <c r="I5" i="4"/>
  <c r="H5" i="4"/>
  <c r="G5" i="4"/>
  <c r="F5" i="4"/>
  <c r="E5" i="4"/>
  <c r="D5" i="4"/>
  <c r="I4" i="4"/>
  <c r="H4" i="4"/>
  <c r="G4" i="4"/>
  <c r="F4" i="4"/>
  <c r="E4" i="4"/>
  <c r="D4" i="4"/>
  <c r="G284" i="3"/>
  <c r="I281" i="3"/>
  <c r="H281" i="3"/>
  <c r="G281" i="3"/>
  <c r="F281" i="3"/>
  <c r="E281" i="3"/>
  <c r="D281" i="3"/>
  <c r="C280" i="3"/>
  <c r="C279" i="3"/>
  <c r="C269" i="3"/>
  <c r="C268" i="3"/>
  <c r="C266" i="3"/>
  <c r="C267" i="3" s="1"/>
  <c r="I264" i="3"/>
  <c r="H264" i="3"/>
  <c r="G264" i="3"/>
  <c r="F264" i="3"/>
  <c r="E264" i="3"/>
  <c r="D264" i="3"/>
  <c r="C263" i="3"/>
  <c r="C264" i="3" s="1"/>
  <c r="C260" i="3"/>
  <c r="C259" i="3"/>
  <c r="I257" i="3"/>
  <c r="H257" i="3"/>
  <c r="G257" i="3"/>
  <c r="F257" i="3"/>
  <c r="F258" i="3" s="1"/>
  <c r="E257" i="3"/>
  <c r="D257" i="3"/>
  <c r="I256" i="3"/>
  <c r="H256" i="3"/>
  <c r="G256" i="3"/>
  <c r="F256" i="3"/>
  <c r="E256" i="3"/>
  <c r="D256" i="3"/>
  <c r="C254" i="3"/>
  <c r="C253" i="3"/>
  <c r="C251" i="3"/>
  <c r="C250" i="3"/>
  <c r="I249" i="3"/>
  <c r="H249" i="3"/>
  <c r="G249" i="3"/>
  <c r="F249" i="3"/>
  <c r="E249" i="3"/>
  <c r="D249" i="3"/>
  <c r="C248" i="3"/>
  <c r="C247" i="3"/>
  <c r="C245" i="3"/>
  <c r="C244" i="3"/>
  <c r="I242" i="3"/>
  <c r="I272" i="3" s="1"/>
  <c r="H242" i="3"/>
  <c r="H272" i="3" s="1"/>
  <c r="G242" i="3"/>
  <c r="G272" i="3" s="1"/>
  <c r="F242" i="3"/>
  <c r="F272" i="3" s="1"/>
  <c r="E242" i="3"/>
  <c r="E272" i="3" s="1"/>
  <c r="D242" i="3"/>
  <c r="I241" i="3"/>
  <c r="H241" i="3"/>
  <c r="H271" i="3" s="1"/>
  <c r="G241" i="3"/>
  <c r="G271" i="3" s="1"/>
  <c r="F241" i="3"/>
  <c r="E241" i="3"/>
  <c r="D241" i="3"/>
  <c r="D271" i="3" s="1"/>
  <c r="I235" i="3"/>
  <c r="H235" i="3"/>
  <c r="G235" i="3"/>
  <c r="F235" i="3"/>
  <c r="E235" i="3"/>
  <c r="D235" i="3"/>
  <c r="C234" i="3"/>
  <c r="C233" i="3"/>
  <c r="I232" i="3"/>
  <c r="H232" i="3"/>
  <c r="G232" i="3"/>
  <c r="F232" i="3"/>
  <c r="E232" i="3"/>
  <c r="D232" i="3"/>
  <c r="C231" i="3"/>
  <c r="C228" i="3" s="1"/>
  <c r="C237" i="3" s="1"/>
  <c r="C230" i="3"/>
  <c r="C236" i="3" s="1"/>
  <c r="I228" i="3"/>
  <c r="I237" i="3" s="1"/>
  <c r="H228" i="3"/>
  <c r="H237" i="3" s="1"/>
  <c r="G228" i="3"/>
  <c r="G237" i="3" s="1"/>
  <c r="F228" i="3"/>
  <c r="F237" i="3" s="1"/>
  <c r="E228" i="3"/>
  <c r="E237" i="3" s="1"/>
  <c r="D228" i="3"/>
  <c r="D237" i="3" s="1"/>
  <c r="I227" i="3"/>
  <c r="H227" i="3"/>
  <c r="G227" i="3"/>
  <c r="F227" i="3"/>
  <c r="F229" i="3" s="1"/>
  <c r="E227" i="3"/>
  <c r="E229" i="3" s="1"/>
  <c r="D227" i="3"/>
  <c r="I221" i="3"/>
  <c r="H221" i="3"/>
  <c r="G221" i="3"/>
  <c r="F221" i="3"/>
  <c r="E221" i="3"/>
  <c r="D221" i="3"/>
  <c r="C220" i="3"/>
  <c r="C219" i="3"/>
  <c r="I218" i="3"/>
  <c r="H218" i="3"/>
  <c r="G218" i="3"/>
  <c r="F218" i="3"/>
  <c r="E218" i="3"/>
  <c r="D218" i="3"/>
  <c r="C217" i="3"/>
  <c r="C216" i="3"/>
  <c r="I215" i="3"/>
  <c r="H215" i="3"/>
  <c r="G215" i="3"/>
  <c r="F215" i="3"/>
  <c r="E215" i="3"/>
  <c r="D215" i="3"/>
  <c r="C214" i="3"/>
  <c r="C213" i="3"/>
  <c r="I211" i="3"/>
  <c r="H211" i="3"/>
  <c r="G211" i="3"/>
  <c r="F211" i="3"/>
  <c r="E211" i="3"/>
  <c r="D211" i="3"/>
  <c r="I210" i="3"/>
  <c r="H210" i="3"/>
  <c r="G210" i="3"/>
  <c r="F210" i="3"/>
  <c r="E210" i="3"/>
  <c r="D210" i="3"/>
  <c r="I209" i="3"/>
  <c r="H209" i="3"/>
  <c r="G209" i="3"/>
  <c r="F209" i="3"/>
  <c r="E209" i="3"/>
  <c r="D209" i="3"/>
  <c r="C208" i="3"/>
  <c r="C205" i="3" s="1"/>
  <c r="C207" i="3"/>
  <c r="I205" i="3"/>
  <c r="H205" i="3"/>
  <c r="G205" i="3"/>
  <c r="F205" i="3"/>
  <c r="E205" i="3"/>
  <c r="D205" i="3"/>
  <c r="I204" i="3"/>
  <c r="H204" i="3"/>
  <c r="G204" i="3"/>
  <c r="F204" i="3"/>
  <c r="E204" i="3"/>
  <c r="D204" i="3"/>
  <c r="C204" i="3"/>
  <c r="I194" i="3"/>
  <c r="H194" i="3"/>
  <c r="G194" i="3"/>
  <c r="F194" i="3"/>
  <c r="E194" i="3"/>
  <c r="D194" i="3"/>
  <c r="C193" i="3"/>
  <c r="C192" i="3"/>
  <c r="I191" i="3"/>
  <c r="H191" i="3"/>
  <c r="G191" i="3"/>
  <c r="F191" i="3"/>
  <c r="E191" i="3"/>
  <c r="D191" i="3"/>
  <c r="C190" i="3"/>
  <c r="C189" i="3"/>
  <c r="I188" i="3"/>
  <c r="H188" i="3"/>
  <c r="G188" i="3"/>
  <c r="F188" i="3"/>
  <c r="E188" i="3"/>
  <c r="D188" i="3"/>
  <c r="C187" i="3"/>
  <c r="C186" i="3"/>
  <c r="C188" i="3" s="1"/>
  <c r="I184" i="3"/>
  <c r="H184" i="3"/>
  <c r="G184" i="3"/>
  <c r="F184" i="3"/>
  <c r="E184" i="3"/>
  <c r="D184" i="3"/>
  <c r="I183" i="3"/>
  <c r="H183" i="3"/>
  <c r="G183" i="3"/>
  <c r="F183" i="3"/>
  <c r="E183" i="3"/>
  <c r="D183" i="3"/>
  <c r="I182" i="3"/>
  <c r="H182" i="3"/>
  <c r="G182" i="3"/>
  <c r="F182" i="3"/>
  <c r="E182" i="3"/>
  <c r="D182" i="3"/>
  <c r="C181" i="3"/>
  <c r="C180" i="3"/>
  <c r="I179" i="3"/>
  <c r="H179" i="3"/>
  <c r="G179" i="3"/>
  <c r="F179" i="3"/>
  <c r="E179" i="3"/>
  <c r="D179" i="3"/>
  <c r="C178" i="3"/>
  <c r="C177" i="3"/>
  <c r="I176" i="3"/>
  <c r="H176" i="3"/>
  <c r="G176" i="3"/>
  <c r="F176" i="3"/>
  <c r="E176" i="3"/>
  <c r="D176" i="3"/>
  <c r="C175" i="3"/>
  <c r="C174" i="3"/>
  <c r="I173" i="3"/>
  <c r="H173" i="3"/>
  <c r="G173" i="3"/>
  <c r="F173" i="3"/>
  <c r="E173" i="3"/>
  <c r="D173" i="3"/>
  <c r="C172" i="3"/>
  <c r="C171" i="3"/>
  <c r="I169" i="3"/>
  <c r="H169" i="3"/>
  <c r="G169" i="3"/>
  <c r="F169" i="3"/>
  <c r="E169" i="3"/>
  <c r="D169" i="3"/>
  <c r="I168" i="3"/>
  <c r="H168" i="3"/>
  <c r="G168" i="3"/>
  <c r="F168" i="3"/>
  <c r="E168" i="3"/>
  <c r="D168" i="3"/>
  <c r="I167" i="3"/>
  <c r="H167" i="3"/>
  <c r="G167" i="3"/>
  <c r="F167" i="3"/>
  <c r="E167" i="3"/>
  <c r="D167" i="3"/>
  <c r="C166" i="3"/>
  <c r="C165" i="3"/>
  <c r="I164" i="3"/>
  <c r="H164" i="3"/>
  <c r="G164" i="3"/>
  <c r="F164" i="3"/>
  <c r="E164" i="3"/>
  <c r="D164" i="3"/>
  <c r="C163" i="3"/>
  <c r="C162" i="3"/>
  <c r="I160" i="3"/>
  <c r="H160" i="3"/>
  <c r="G160" i="3"/>
  <c r="F160" i="3"/>
  <c r="E160" i="3"/>
  <c r="D160" i="3"/>
  <c r="I159" i="3"/>
  <c r="H159" i="3"/>
  <c r="G159" i="3"/>
  <c r="F159" i="3"/>
  <c r="E159" i="3"/>
  <c r="D159" i="3"/>
  <c r="I158" i="3"/>
  <c r="H158" i="3"/>
  <c r="G158" i="3"/>
  <c r="F158" i="3"/>
  <c r="E158" i="3"/>
  <c r="D158" i="3"/>
  <c r="C157" i="3"/>
  <c r="C156" i="3"/>
  <c r="I155" i="3"/>
  <c r="H155" i="3"/>
  <c r="G155" i="3"/>
  <c r="F155" i="3"/>
  <c r="E155" i="3"/>
  <c r="D155" i="3"/>
  <c r="C154" i="3"/>
  <c r="C153" i="3"/>
  <c r="I152" i="3"/>
  <c r="H152" i="3"/>
  <c r="G152" i="3"/>
  <c r="F152" i="3"/>
  <c r="E152" i="3"/>
  <c r="D152" i="3"/>
  <c r="C151" i="3"/>
  <c r="C150" i="3"/>
  <c r="C152" i="3" s="1"/>
  <c r="I149" i="3"/>
  <c r="H149" i="3"/>
  <c r="G149" i="3"/>
  <c r="F149" i="3"/>
  <c r="E149" i="3"/>
  <c r="D149" i="3"/>
  <c r="C148" i="3"/>
  <c r="C147" i="3"/>
  <c r="I145" i="3"/>
  <c r="H145" i="3"/>
  <c r="G145" i="3"/>
  <c r="F145" i="3"/>
  <c r="E145" i="3"/>
  <c r="D145" i="3"/>
  <c r="I144" i="3"/>
  <c r="H144" i="3"/>
  <c r="G144" i="3"/>
  <c r="F144" i="3"/>
  <c r="E144" i="3"/>
  <c r="D144" i="3"/>
  <c r="I143" i="3"/>
  <c r="H143" i="3"/>
  <c r="G143" i="3"/>
  <c r="F143" i="3"/>
  <c r="E143" i="3"/>
  <c r="D143" i="3"/>
  <c r="C142" i="3"/>
  <c r="C141" i="3"/>
  <c r="I140" i="3"/>
  <c r="H140" i="3"/>
  <c r="G140" i="3"/>
  <c r="F140" i="3"/>
  <c r="E140" i="3"/>
  <c r="D140" i="3"/>
  <c r="C139" i="3"/>
  <c r="C138" i="3"/>
  <c r="C140" i="3" s="1"/>
  <c r="I137" i="3"/>
  <c r="H137" i="3"/>
  <c r="G137" i="3"/>
  <c r="F137" i="3"/>
  <c r="E137" i="3"/>
  <c r="D137" i="3"/>
  <c r="C136" i="3"/>
  <c r="C135" i="3"/>
  <c r="I134" i="3"/>
  <c r="H134" i="3"/>
  <c r="G134" i="3"/>
  <c r="F134" i="3"/>
  <c r="E134" i="3"/>
  <c r="D134" i="3"/>
  <c r="C133" i="3"/>
  <c r="C132" i="3"/>
  <c r="I130" i="3"/>
  <c r="H130" i="3"/>
  <c r="G130" i="3"/>
  <c r="F130" i="3"/>
  <c r="E130" i="3"/>
  <c r="D130" i="3"/>
  <c r="I129" i="3"/>
  <c r="H129" i="3"/>
  <c r="G129" i="3"/>
  <c r="F129" i="3"/>
  <c r="E129" i="3"/>
  <c r="D129" i="3"/>
  <c r="I128" i="3"/>
  <c r="H128" i="3"/>
  <c r="G128" i="3"/>
  <c r="F128" i="3"/>
  <c r="E128" i="3"/>
  <c r="D128" i="3"/>
  <c r="C127" i="3"/>
  <c r="C126" i="3"/>
  <c r="C128" i="3" s="1"/>
  <c r="I125" i="3"/>
  <c r="H125" i="3"/>
  <c r="G125" i="3"/>
  <c r="F125" i="3"/>
  <c r="E125" i="3"/>
  <c r="D125" i="3"/>
  <c r="C124" i="3"/>
  <c r="C123" i="3"/>
  <c r="I122" i="3"/>
  <c r="H122" i="3"/>
  <c r="G122" i="3"/>
  <c r="F122" i="3"/>
  <c r="E122" i="3"/>
  <c r="D122" i="3"/>
  <c r="C121" i="3"/>
  <c r="C120" i="3"/>
  <c r="I118" i="3"/>
  <c r="H118" i="3"/>
  <c r="G118" i="3"/>
  <c r="F118" i="3"/>
  <c r="E118" i="3"/>
  <c r="D118" i="3"/>
  <c r="I117" i="3"/>
  <c r="H117" i="3"/>
  <c r="G117" i="3"/>
  <c r="F117" i="3"/>
  <c r="E117" i="3"/>
  <c r="D117" i="3"/>
  <c r="I116" i="3"/>
  <c r="H116" i="3"/>
  <c r="G116" i="3"/>
  <c r="F116" i="3"/>
  <c r="E116" i="3"/>
  <c r="D116" i="3"/>
  <c r="C115" i="3"/>
  <c r="C114" i="3"/>
  <c r="I113" i="3"/>
  <c r="H113" i="3"/>
  <c r="G113" i="3"/>
  <c r="F113" i="3"/>
  <c r="E113" i="3"/>
  <c r="D113" i="3"/>
  <c r="C112" i="3"/>
  <c r="C111" i="3"/>
  <c r="I110" i="3"/>
  <c r="H110" i="3"/>
  <c r="G110" i="3"/>
  <c r="F110" i="3"/>
  <c r="E110" i="3"/>
  <c r="D110" i="3"/>
  <c r="C109" i="3"/>
  <c r="C108" i="3"/>
  <c r="I107" i="3"/>
  <c r="H107" i="3"/>
  <c r="G107" i="3"/>
  <c r="F107" i="3"/>
  <c r="E107" i="3"/>
  <c r="D107" i="3"/>
  <c r="C106" i="3"/>
  <c r="C105" i="3"/>
  <c r="C107" i="3" s="1"/>
  <c r="I104" i="3"/>
  <c r="H104" i="3"/>
  <c r="G104" i="3"/>
  <c r="F104" i="3"/>
  <c r="E104" i="3"/>
  <c r="D104" i="3"/>
  <c r="C103" i="3"/>
  <c r="C102" i="3"/>
  <c r="I101" i="3"/>
  <c r="H101" i="3"/>
  <c r="G101" i="3"/>
  <c r="F101" i="3"/>
  <c r="E101" i="3"/>
  <c r="D101" i="3"/>
  <c r="C100" i="3"/>
  <c r="C99" i="3"/>
  <c r="I98" i="3"/>
  <c r="H98" i="3"/>
  <c r="G98" i="3"/>
  <c r="F98" i="3"/>
  <c r="E98" i="3"/>
  <c r="D98" i="3"/>
  <c r="C97" i="3"/>
  <c r="C96" i="3"/>
  <c r="C98" i="3" s="1"/>
  <c r="I95" i="3"/>
  <c r="H95" i="3"/>
  <c r="G95" i="3"/>
  <c r="F95" i="3"/>
  <c r="E95" i="3"/>
  <c r="D95" i="3"/>
  <c r="C94" i="3"/>
  <c r="C93" i="3"/>
  <c r="I92" i="3"/>
  <c r="H92" i="3"/>
  <c r="F92" i="3"/>
  <c r="E92" i="3"/>
  <c r="D92" i="3"/>
  <c r="C91" i="3"/>
  <c r="C90" i="3"/>
  <c r="I89" i="3"/>
  <c r="H89" i="3"/>
  <c r="G89" i="3"/>
  <c r="F89" i="3"/>
  <c r="E89" i="3"/>
  <c r="D89" i="3"/>
  <c r="C88" i="3"/>
  <c r="C87" i="3"/>
  <c r="I86" i="3"/>
  <c r="H86" i="3"/>
  <c r="G86" i="3"/>
  <c r="F86" i="3"/>
  <c r="E86" i="3"/>
  <c r="D86" i="3"/>
  <c r="C85" i="3"/>
  <c r="C84" i="3"/>
  <c r="I83" i="3"/>
  <c r="H83" i="3"/>
  <c r="G83" i="3"/>
  <c r="F83" i="3"/>
  <c r="E83" i="3"/>
  <c r="D83" i="3"/>
  <c r="C82" i="3"/>
  <c r="C81" i="3"/>
  <c r="I80" i="3"/>
  <c r="H80" i="3"/>
  <c r="G80" i="3"/>
  <c r="F80" i="3"/>
  <c r="E80" i="3"/>
  <c r="D80" i="3"/>
  <c r="C79" i="3"/>
  <c r="C78" i="3"/>
  <c r="I77" i="3"/>
  <c r="H77" i="3"/>
  <c r="G77" i="3"/>
  <c r="F77" i="3"/>
  <c r="E77" i="3"/>
  <c r="D77" i="3"/>
  <c r="C76" i="3"/>
  <c r="C75" i="3"/>
  <c r="I74" i="3"/>
  <c r="H74" i="3"/>
  <c r="G74" i="3"/>
  <c r="F74" i="3"/>
  <c r="E74" i="3"/>
  <c r="D74" i="3"/>
  <c r="C73" i="3"/>
  <c r="C72" i="3"/>
  <c r="I71" i="3"/>
  <c r="H71" i="3"/>
  <c r="G71" i="3"/>
  <c r="F71" i="3"/>
  <c r="E71" i="3"/>
  <c r="D71" i="3"/>
  <c r="C70" i="3"/>
  <c r="C69" i="3"/>
  <c r="I67" i="3"/>
  <c r="H67" i="3"/>
  <c r="G67" i="3"/>
  <c r="F67" i="3"/>
  <c r="E67" i="3"/>
  <c r="D67" i="3"/>
  <c r="I66" i="3"/>
  <c r="H66" i="3"/>
  <c r="G66" i="3"/>
  <c r="F66" i="3"/>
  <c r="E66" i="3"/>
  <c r="D66" i="3"/>
  <c r="I65" i="3"/>
  <c r="H65" i="3"/>
  <c r="G65" i="3"/>
  <c r="F65" i="3"/>
  <c r="E65" i="3"/>
  <c r="D65" i="3"/>
  <c r="C64" i="3"/>
  <c r="C63" i="3"/>
  <c r="I62" i="3"/>
  <c r="H62" i="3"/>
  <c r="G62" i="3"/>
  <c r="F62" i="3"/>
  <c r="E62" i="3"/>
  <c r="D62" i="3"/>
  <c r="C61" i="3"/>
  <c r="C60" i="3"/>
  <c r="I58" i="3"/>
  <c r="H58" i="3"/>
  <c r="G58" i="3"/>
  <c r="F58" i="3"/>
  <c r="E58" i="3"/>
  <c r="D58" i="3"/>
  <c r="I57" i="3"/>
  <c r="H57" i="3"/>
  <c r="G57" i="3"/>
  <c r="F57" i="3"/>
  <c r="E57" i="3"/>
  <c r="D57" i="3"/>
  <c r="I51" i="3"/>
  <c r="H51" i="3"/>
  <c r="G51" i="3"/>
  <c r="F51" i="3"/>
  <c r="E51" i="3"/>
  <c r="D51" i="3"/>
  <c r="C50" i="3"/>
  <c r="C49" i="3"/>
  <c r="I48" i="3"/>
  <c r="H48" i="3"/>
  <c r="G48" i="3"/>
  <c r="F48" i="3"/>
  <c r="E48" i="3"/>
  <c r="D48" i="3"/>
  <c r="C47" i="3"/>
  <c r="C46" i="3"/>
  <c r="I45" i="3"/>
  <c r="H45" i="3"/>
  <c r="G45" i="3"/>
  <c r="F45" i="3"/>
  <c r="E45" i="3"/>
  <c r="C44" i="3"/>
  <c r="C43" i="3"/>
  <c r="I42" i="3"/>
  <c r="H42" i="3"/>
  <c r="G42" i="3"/>
  <c r="F42" i="3"/>
  <c r="E42" i="3"/>
  <c r="C41" i="3"/>
  <c r="C40" i="3"/>
  <c r="I38" i="3"/>
  <c r="H38" i="3"/>
  <c r="G38" i="3"/>
  <c r="F38" i="3"/>
  <c r="E38" i="3"/>
  <c r="D38" i="3"/>
  <c r="I37" i="3"/>
  <c r="H37" i="3"/>
  <c r="G37" i="3"/>
  <c r="F37" i="3"/>
  <c r="E37" i="3"/>
  <c r="D37" i="3"/>
  <c r="I36" i="3"/>
  <c r="H36" i="3"/>
  <c r="G36" i="3"/>
  <c r="F36" i="3"/>
  <c r="E36" i="3"/>
  <c r="D36" i="3"/>
  <c r="C35" i="3"/>
  <c r="C34" i="3"/>
  <c r="I33" i="3"/>
  <c r="H33" i="3"/>
  <c r="G33" i="3"/>
  <c r="F33" i="3"/>
  <c r="E33" i="3"/>
  <c r="D33" i="3"/>
  <c r="C32" i="3"/>
  <c r="C31" i="3"/>
  <c r="I30" i="3"/>
  <c r="H30" i="3"/>
  <c r="G30" i="3"/>
  <c r="F30" i="3"/>
  <c r="E30" i="3"/>
  <c r="D30" i="3"/>
  <c r="C29" i="3"/>
  <c r="C28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C23" i="3"/>
  <c r="C22" i="3"/>
  <c r="I21" i="3"/>
  <c r="H21" i="3"/>
  <c r="G21" i="3"/>
  <c r="F21" i="3"/>
  <c r="E21" i="3"/>
  <c r="D21" i="3"/>
  <c r="C20" i="3"/>
  <c r="C19" i="3"/>
  <c r="I18" i="3"/>
  <c r="G18" i="3"/>
  <c r="F18" i="3"/>
  <c r="E18" i="3"/>
  <c r="D18" i="3"/>
  <c r="C17" i="3"/>
  <c r="C16" i="3"/>
  <c r="I15" i="3"/>
  <c r="H15" i="3"/>
  <c r="G15" i="3"/>
  <c r="F15" i="3"/>
  <c r="E15" i="3"/>
  <c r="D15" i="3"/>
  <c r="C14" i="3"/>
  <c r="C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C8" i="3"/>
  <c r="C7" i="3"/>
  <c r="C4" i="3" s="1"/>
  <c r="I5" i="3"/>
  <c r="H5" i="3"/>
  <c r="G5" i="3"/>
  <c r="F5" i="3"/>
  <c r="E5" i="3"/>
  <c r="D5" i="3"/>
  <c r="I4" i="3"/>
  <c r="H4" i="3"/>
  <c r="G4" i="3"/>
  <c r="F4" i="3"/>
  <c r="E4" i="3"/>
  <c r="D4" i="3"/>
  <c r="I159" i="2"/>
  <c r="I158" i="2"/>
  <c r="I122" i="2"/>
  <c r="E272" i="4" l="1"/>
  <c r="F272" i="4"/>
  <c r="I272" i="4"/>
  <c r="D271" i="4"/>
  <c r="E271" i="4"/>
  <c r="C110" i="4"/>
  <c r="C155" i="4"/>
  <c r="C167" i="4"/>
  <c r="C191" i="4"/>
  <c r="C215" i="4"/>
  <c r="I229" i="4"/>
  <c r="I237" i="4"/>
  <c r="C236" i="4"/>
  <c r="F212" i="4"/>
  <c r="G131" i="4"/>
  <c r="I223" i="4"/>
  <c r="I6" i="4"/>
  <c r="H119" i="4"/>
  <c r="H131" i="4"/>
  <c r="F146" i="4"/>
  <c r="G39" i="4"/>
  <c r="D229" i="4"/>
  <c r="D222" i="4"/>
  <c r="C160" i="4"/>
  <c r="E222" i="4"/>
  <c r="E6" i="4"/>
  <c r="I12" i="4"/>
  <c r="E59" i="4"/>
  <c r="C252" i="4"/>
  <c r="I206" i="4"/>
  <c r="F222" i="4"/>
  <c r="E238" i="4"/>
  <c r="C261" i="4"/>
  <c r="H222" i="4"/>
  <c r="I222" i="4"/>
  <c r="I224" i="4" s="1"/>
  <c r="H258" i="4"/>
  <c r="D223" i="4"/>
  <c r="E229" i="4"/>
  <c r="C227" i="4"/>
  <c r="F243" i="4"/>
  <c r="I258" i="4"/>
  <c r="E223" i="4"/>
  <c r="F229" i="4"/>
  <c r="C228" i="4"/>
  <c r="C237" i="4" s="1"/>
  <c r="G243" i="4"/>
  <c r="G222" i="4"/>
  <c r="C235" i="4"/>
  <c r="F223" i="4"/>
  <c r="G229" i="4"/>
  <c r="H146" i="4"/>
  <c r="H170" i="4"/>
  <c r="I170" i="4"/>
  <c r="G185" i="4"/>
  <c r="G223" i="4"/>
  <c r="D212" i="4"/>
  <c r="H229" i="4"/>
  <c r="I243" i="4"/>
  <c r="F12" i="4"/>
  <c r="C45" i="4"/>
  <c r="C62" i="4"/>
  <c r="F131" i="4"/>
  <c r="D170" i="4"/>
  <c r="H223" i="4"/>
  <c r="C211" i="4"/>
  <c r="C223" i="4" s="1"/>
  <c r="C255" i="4"/>
  <c r="C33" i="4"/>
  <c r="H6" i="4"/>
  <c r="I39" i="4"/>
  <c r="E170" i="4"/>
  <c r="C184" i="4"/>
  <c r="F119" i="4"/>
  <c r="C24" i="4"/>
  <c r="C57" i="4"/>
  <c r="D185" i="4"/>
  <c r="D258" i="4"/>
  <c r="C107" i="4"/>
  <c r="C128" i="4"/>
  <c r="C140" i="4"/>
  <c r="C71" i="4"/>
  <c r="D131" i="4"/>
  <c r="C92" i="4"/>
  <c r="E206" i="4"/>
  <c r="H212" i="4"/>
  <c r="F206" i="4"/>
  <c r="I212" i="4"/>
  <c r="E243" i="4"/>
  <c r="F258" i="4"/>
  <c r="F59" i="4"/>
  <c r="C36" i="4"/>
  <c r="C86" i="4"/>
  <c r="C173" i="4"/>
  <c r="C182" i="4"/>
  <c r="H185" i="4"/>
  <c r="C194" i="4"/>
  <c r="H206" i="4"/>
  <c r="C77" i="4"/>
  <c r="G146" i="4"/>
  <c r="D206" i="4"/>
  <c r="G258" i="4"/>
  <c r="C18" i="4"/>
  <c r="I53" i="4"/>
  <c r="C74" i="4"/>
  <c r="C152" i="4"/>
  <c r="E161" i="4"/>
  <c r="C164" i="4"/>
  <c r="G212" i="4"/>
  <c r="D243" i="4"/>
  <c r="E27" i="4"/>
  <c r="E119" i="4"/>
  <c r="E185" i="4"/>
  <c r="G206" i="4"/>
  <c r="F238" i="4"/>
  <c r="F27" i="4"/>
  <c r="F39" i="4"/>
  <c r="E146" i="4"/>
  <c r="H161" i="4"/>
  <c r="F185" i="4"/>
  <c r="G238" i="4"/>
  <c r="E258" i="4"/>
  <c r="C21" i="4"/>
  <c r="C241" i="4"/>
  <c r="C271" i="4" s="1"/>
  <c r="C210" i="4"/>
  <c r="C242" i="4"/>
  <c r="I146" i="4"/>
  <c r="F161" i="4"/>
  <c r="F53" i="4"/>
  <c r="C26" i="4"/>
  <c r="E12" i="4"/>
  <c r="C10" i="4"/>
  <c r="E196" i="4"/>
  <c r="C98" i="4"/>
  <c r="G119" i="4"/>
  <c r="E131" i="4"/>
  <c r="I161" i="4"/>
  <c r="C145" i="4"/>
  <c r="D68" i="4"/>
  <c r="I59" i="4"/>
  <c r="I27" i="4"/>
  <c r="G27" i="4"/>
  <c r="E271" i="3"/>
  <c r="F271" i="3"/>
  <c r="I271" i="3"/>
  <c r="I273" i="3" s="1"/>
  <c r="D272" i="3"/>
  <c r="C238" i="3"/>
  <c r="C270" i="3"/>
  <c r="F222" i="3"/>
  <c r="H222" i="3"/>
  <c r="F212" i="3"/>
  <c r="G222" i="3"/>
  <c r="E222" i="3"/>
  <c r="F243" i="3"/>
  <c r="C77" i="3"/>
  <c r="C86" i="3"/>
  <c r="H238" i="3"/>
  <c r="C252" i="3"/>
  <c r="C33" i="3"/>
  <c r="C62" i="3"/>
  <c r="C74" i="3"/>
  <c r="C92" i="3"/>
  <c r="C215" i="3"/>
  <c r="I238" i="3"/>
  <c r="G238" i="3"/>
  <c r="H223" i="3"/>
  <c r="H224" i="3" s="1"/>
  <c r="D223" i="3"/>
  <c r="D12" i="3"/>
  <c r="H146" i="3"/>
  <c r="H170" i="3"/>
  <c r="E206" i="3"/>
  <c r="E223" i="3"/>
  <c r="C173" i="3"/>
  <c r="E12" i="3"/>
  <c r="I170" i="3"/>
  <c r="F223" i="3"/>
  <c r="F224" i="3" s="1"/>
  <c r="D212" i="3"/>
  <c r="H6" i="3"/>
  <c r="C45" i="3"/>
  <c r="F131" i="3"/>
  <c r="G223" i="3"/>
  <c r="G131" i="3"/>
  <c r="H119" i="3"/>
  <c r="H131" i="3"/>
  <c r="I223" i="3"/>
  <c r="I222" i="3"/>
  <c r="I6" i="3"/>
  <c r="C80" i="3"/>
  <c r="D222" i="3"/>
  <c r="C160" i="3"/>
  <c r="E243" i="3"/>
  <c r="D39" i="3"/>
  <c r="I53" i="3"/>
  <c r="F12" i="3"/>
  <c r="C26" i="3"/>
  <c r="E59" i="3"/>
  <c r="G68" i="3"/>
  <c r="C95" i="3"/>
  <c r="C113" i="3"/>
  <c r="F119" i="3"/>
  <c r="C125" i="3"/>
  <c r="C182" i="3"/>
  <c r="H185" i="3"/>
  <c r="D206" i="3"/>
  <c r="G243" i="3"/>
  <c r="F27" i="3"/>
  <c r="F39" i="3"/>
  <c r="E170" i="3"/>
  <c r="C184" i="3"/>
  <c r="G27" i="3"/>
  <c r="G39" i="3"/>
  <c r="C58" i="3"/>
  <c r="D185" i="3"/>
  <c r="I12" i="3"/>
  <c r="C24" i="3"/>
  <c r="C36" i="3"/>
  <c r="G170" i="3"/>
  <c r="D229" i="3"/>
  <c r="C110" i="3"/>
  <c r="C155" i="3"/>
  <c r="C167" i="3"/>
  <c r="C191" i="3"/>
  <c r="C218" i="3"/>
  <c r="G53" i="3"/>
  <c r="C256" i="3"/>
  <c r="F161" i="3"/>
  <c r="C211" i="3"/>
  <c r="C223" i="3" s="1"/>
  <c r="H229" i="3"/>
  <c r="D258" i="3"/>
  <c r="C210" i="3"/>
  <c r="F206" i="3"/>
  <c r="C249" i="3"/>
  <c r="G12" i="3"/>
  <c r="I39" i="3"/>
  <c r="I146" i="3"/>
  <c r="G161" i="3"/>
  <c r="G206" i="3"/>
  <c r="E258" i="3"/>
  <c r="C261" i="3"/>
  <c r="G6" i="3"/>
  <c r="E196" i="3"/>
  <c r="H161" i="3"/>
  <c r="D6" i="3"/>
  <c r="H39" i="3"/>
  <c r="D59" i="3"/>
  <c r="G212" i="3"/>
  <c r="C9" i="3"/>
  <c r="F53" i="3"/>
  <c r="E119" i="3"/>
  <c r="E146" i="3"/>
  <c r="I161" i="3"/>
  <c r="D170" i="3"/>
  <c r="E185" i="3"/>
  <c r="H206" i="3"/>
  <c r="H212" i="3"/>
  <c r="E238" i="3"/>
  <c r="G258" i="3"/>
  <c r="C235" i="3"/>
  <c r="G229" i="3"/>
  <c r="E6" i="3"/>
  <c r="F59" i="3"/>
  <c r="D131" i="3"/>
  <c r="F146" i="3"/>
  <c r="F185" i="3"/>
  <c r="I212" i="3"/>
  <c r="H258" i="3"/>
  <c r="C241" i="3"/>
  <c r="C227" i="3"/>
  <c r="C229" i="3" s="1"/>
  <c r="C255" i="3"/>
  <c r="E161" i="3"/>
  <c r="I27" i="3"/>
  <c r="C5" i="3"/>
  <c r="C6" i="3" s="1"/>
  <c r="G119" i="3"/>
  <c r="E131" i="3"/>
  <c r="G146" i="3"/>
  <c r="G185" i="3"/>
  <c r="C221" i="3"/>
  <c r="I258" i="3"/>
  <c r="C143" i="3"/>
  <c r="I131" i="3"/>
  <c r="C118" i="3"/>
  <c r="C117" i="3"/>
  <c r="I68" i="3"/>
  <c r="C83" i="3"/>
  <c r="D53" i="3"/>
  <c r="I52" i="3"/>
  <c r="E27" i="3"/>
  <c r="C281" i="4"/>
  <c r="C209" i="4"/>
  <c r="I185" i="4"/>
  <c r="C183" i="4"/>
  <c r="C179" i="4"/>
  <c r="G170" i="4"/>
  <c r="F170" i="4"/>
  <c r="C169" i="4"/>
  <c r="G161" i="4"/>
  <c r="C159" i="4"/>
  <c r="D161" i="4"/>
  <c r="C158" i="4"/>
  <c r="D146" i="4"/>
  <c r="C143" i="4"/>
  <c r="C130" i="4"/>
  <c r="C129" i="4"/>
  <c r="I131" i="4"/>
  <c r="C118" i="4"/>
  <c r="C117" i="4"/>
  <c r="I119" i="4"/>
  <c r="D119" i="4"/>
  <c r="C116" i="4"/>
  <c r="F196" i="4"/>
  <c r="C113" i="4"/>
  <c r="G68" i="4"/>
  <c r="C101" i="4"/>
  <c r="I195" i="4"/>
  <c r="H195" i="4"/>
  <c r="C89" i="4"/>
  <c r="H68" i="4"/>
  <c r="H196" i="4"/>
  <c r="C83" i="4"/>
  <c r="E68" i="4"/>
  <c r="I68" i="4"/>
  <c r="C80" i="4"/>
  <c r="G195" i="4"/>
  <c r="F195" i="4"/>
  <c r="F68" i="4"/>
  <c r="C66" i="4"/>
  <c r="D59" i="4"/>
  <c r="E53" i="4"/>
  <c r="E39" i="4"/>
  <c r="H39" i="4"/>
  <c r="C51" i="4"/>
  <c r="D39" i="4"/>
  <c r="C38" i="4"/>
  <c r="C48" i="4"/>
  <c r="I52" i="4"/>
  <c r="H52" i="4"/>
  <c r="D52" i="4"/>
  <c r="H53" i="4"/>
  <c r="H276" i="4" s="1"/>
  <c r="H27" i="4"/>
  <c r="G53" i="4"/>
  <c r="G52" i="4"/>
  <c r="E52" i="4"/>
  <c r="D53" i="4"/>
  <c r="D276" i="4" s="1"/>
  <c r="C30" i="4"/>
  <c r="D27" i="4"/>
  <c r="C11" i="4"/>
  <c r="D12" i="4"/>
  <c r="G12" i="4"/>
  <c r="F6" i="4"/>
  <c r="C9" i="4"/>
  <c r="C281" i="3"/>
  <c r="I206" i="3"/>
  <c r="I185" i="3"/>
  <c r="C183" i="3"/>
  <c r="C194" i="3"/>
  <c r="C168" i="3"/>
  <c r="C169" i="3"/>
  <c r="C179" i="3"/>
  <c r="F170" i="3"/>
  <c r="C176" i="3"/>
  <c r="C159" i="3"/>
  <c r="D161" i="3"/>
  <c r="C164" i="3"/>
  <c r="C145" i="3"/>
  <c r="C158" i="3"/>
  <c r="C144" i="3"/>
  <c r="D146" i="3"/>
  <c r="C149" i="3"/>
  <c r="C137" i="3"/>
  <c r="C129" i="3"/>
  <c r="C130" i="3"/>
  <c r="I196" i="3"/>
  <c r="I119" i="3"/>
  <c r="D119" i="3"/>
  <c r="F196" i="3"/>
  <c r="C116" i="3"/>
  <c r="F68" i="3"/>
  <c r="C104" i="3"/>
  <c r="D196" i="3"/>
  <c r="C101" i="3"/>
  <c r="E195" i="3"/>
  <c r="I195" i="3"/>
  <c r="C89" i="3"/>
  <c r="D68" i="3"/>
  <c r="C67" i="3"/>
  <c r="H68" i="3"/>
  <c r="H195" i="3"/>
  <c r="G195" i="3"/>
  <c r="C66" i="3"/>
  <c r="C65" i="3"/>
  <c r="G196" i="3"/>
  <c r="H59" i="3"/>
  <c r="C57" i="3"/>
  <c r="E39" i="3"/>
  <c r="C51" i="3"/>
  <c r="C38" i="3"/>
  <c r="C48" i="3"/>
  <c r="H27" i="3"/>
  <c r="H52" i="3"/>
  <c r="F52" i="3"/>
  <c r="E53" i="3"/>
  <c r="D27" i="3"/>
  <c r="C25" i="3"/>
  <c r="C21" i="3"/>
  <c r="C11" i="3"/>
  <c r="H53" i="3"/>
  <c r="C10" i="3"/>
  <c r="D52" i="3"/>
  <c r="F6" i="3"/>
  <c r="C59" i="4"/>
  <c r="C206" i="4"/>
  <c r="H12" i="4"/>
  <c r="F52" i="4"/>
  <c r="G59" i="4"/>
  <c r="D195" i="4"/>
  <c r="I196" i="4"/>
  <c r="E212" i="4"/>
  <c r="H243" i="4"/>
  <c r="C6" i="4"/>
  <c r="E195" i="4"/>
  <c r="C25" i="4"/>
  <c r="C37" i="4"/>
  <c r="C65" i="4"/>
  <c r="C144" i="4"/>
  <c r="C168" i="4"/>
  <c r="C257" i="4"/>
  <c r="C258" i="4" s="1"/>
  <c r="G196" i="4"/>
  <c r="H59" i="4"/>
  <c r="C15" i="4"/>
  <c r="C67" i="4"/>
  <c r="C122" i="4"/>
  <c r="C134" i="4"/>
  <c r="C232" i="4"/>
  <c r="C246" i="4"/>
  <c r="D6" i="4"/>
  <c r="G6" i="4"/>
  <c r="D196" i="4"/>
  <c r="E52" i="3"/>
  <c r="H196" i="3"/>
  <c r="G59" i="3"/>
  <c r="D195" i="3"/>
  <c r="E212" i="3"/>
  <c r="C242" i="3"/>
  <c r="C272" i="3" s="1"/>
  <c r="H243" i="3"/>
  <c r="C42" i="3"/>
  <c r="G52" i="3"/>
  <c r="E68" i="3"/>
  <c r="C209" i="3"/>
  <c r="I229" i="3"/>
  <c r="I243" i="3"/>
  <c r="H12" i="3"/>
  <c r="F195" i="3"/>
  <c r="C18" i="3"/>
  <c r="C257" i="3"/>
  <c r="I59" i="3"/>
  <c r="C15" i="3"/>
  <c r="C122" i="3"/>
  <c r="C134" i="3"/>
  <c r="C206" i="3"/>
  <c r="C232" i="3"/>
  <c r="C246" i="3"/>
  <c r="C30" i="3"/>
  <c r="C37" i="3"/>
  <c r="D243" i="3"/>
  <c r="C71" i="3"/>
  <c r="D62" i="2"/>
  <c r="F276" i="4" l="1"/>
  <c r="I276" i="4"/>
  <c r="C272" i="4"/>
  <c r="G276" i="4"/>
  <c r="G284" i="4" s="1"/>
  <c r="E200" i="4"/>
  <c r="E276" i="4"/>
  <c r="C170" i="4"/>
  <c r="I238" i="4"/>
  <c r="C27" i="4"/>
  <c r="E224" i="4"/>
  <c r="C238" i="4"/>
  <c r="H238" i="4"/>
  <c r="C161" i="4"/>
  <c r="C185" i="4"/>
  <c r="G224" i="4"/>
  <c r="H224" i="4"/>
  <c r="C212" i="4"/>
  <c r="D238" i="4"/>
  <c r="C12" i="4"/>
  <c r="F224" i="4"/>
  <c r="C229" i="4"/>
  <c r="C224" i="4"/>
  <c r="G200" i="4"/>
  <c r="E54" i="4"/>
  <c r="D224" i="4"/>
  <c r="I200" i="4"/>
  <c r="H199" i="4"/>
  <c r="H275" i="4" s="1"/>
  <c r="C53" i="4"/>
  <c r="C243" i="4"/>
  <c r="C146" i="4"/>
  <c r="C271" i="3"/>
  <c r="I224" i="3"/>
  <c r="G224" i="3"/>
  <c r="C119" i="3"/>
  <c r="G200" i="3"/>
  <c r="D224" i="3"/>
  <c r="E224" i="3"/>
  <c r="I54" i="3"/>
  <c r="D238" i="3"/>
  <c r="F238" i="3"/>
  <c r="C161" i="3"/>
  <c r="C185" i="3"/>
  <c r="C170" i="3"/>
  <c r="C27" i="3"/>
  <c r="C258" i="3"/>
  <c r="C222" i="3"/>
  <c r="C224" i="3" s="1"/>
  <c r="D54" i="3"/>
  <c r="I200" i="3"/>
  <c r="E197" i="3"/>
  <c r="G197" i="3"/>
  <c r="C212" i="3"/>
  <c r="F54" i="3"/>
  <c r="F200" i="3"/>
  <c r="C53" i="3"/>
  <c r="E200" i="3"/>
  <c r="C131" i="4"/>
  <c r="C196" i="4"/>
  <c r="C119" i="4"/>
  <c r="I197" i="4"/>
  <c r="F200" i="4"/>
  <c r="F197" i="4"/>
  <c r="I199" i="4"/>
  <c r="I275" i="4" s="1"/>
  <c r="H197" i="4"/>
  <c r="G199" i="4"/>
  <c r="G275" i="4" s="1"/>
  <c r="D199" i="4"/>
  <c r="D275" i="4" s="1"/>
  <c r="G197" i="4"/>
  <c r="H54" i="4"/>
  <c r="C39" i="4"/>
  <c r="I54" i="4"/>
  <c r="D54" i="4"/>
  <c r="H200" i="4"/>
  <c r="G54" i="4"/>
  <c r="C146" i="3"/>
  <c r="C131" i="3"/>
  <c r="I197" i="3"/>
  <c r="C196" i="3"/>
  <c r="F197" i="3"/>
  <c r="D200" i="3"/>
  <c r="D197" i="3"/>
  <c r="I199" i="3"/>
  <c r="H199" i="3"/>
  <c r="C68" i="3"/>
  <c r="C195" i="3"/>
  <c r="C59" i="3"/>
  <c r="C39" i="3"/>
  <c r="H54" i="3"/>
  <c r="H200" i="3"/>
  <c r="C12" i="3"/>
  <c r="C52" i="4"/>
  <c r="C68" i="4"/>
  <c r="D197" i="4"/>
  <c r="C195" i="4"/>
  <c r="D200" i="4"/>
  <c r="F54" i="4"/>
  <c r="F199" i="4"/>
  <c r="F275" i="4" s="1"/>
  <c r="E199" i="4"/>
  <c r="E275" i="4" s="1"/>
  <c r="E197" i="4"/>
  <c r="F199" i="3"/>
  <c r="E54" i="3"/>
  <c r="E199" i="3"/>
  <c r="D199" i="3"/>
  <c r="C52" i="3"/>
  <c r="C243" i="3"/>
  <c r="H197" i="3"/>
  <c r="G54" i="3"/>
  <c r="G199" i="3"/>
  <c r="D281" i="2"/>
  <c r="G159" i="2"/>
  <c r="F284" i="4" l="1"/>
  <c r="E284" i="4"/>
  <c r="H284" i="4"/>
  <c r="H273" i="4"/>
  <c r="I284" i="4"/>
  <c r="D284" i="4"/>
  <c r="D273" i="4"/>
  <c r="H201" i="4"/>
  <c r="I201" i="4"/>
  <c r="G201" i="4"/>
  <c r="G273" i="4"/>
  <c r="I284" i="3"/>
  <c r="E284" i="3"/>
  <c r="F284" i="3"/>
  <c r="H284" i="3"/>
  <c r="H273" i="3"/>
  <c r="D284" i="3"/>
  <c r="G201" i="3"/>
  <c r="G273" i="3"/>
  <c r="C200" i="4"/>
  <c r="C197" i="4"/>
  <c r="I277" i="4"/>
  <c r="D201" i="4"/>
  <c r="C197" i="3"/>
  <c r="C200" i="3"/>
  <c r="I201" i="3"/>
  <c r="H201" i="3"/>
  <c r="C199" i="4"/>
  <c r="C54" i="4"/>
  <c r="H283" i="4"/>
  <c r="H277" i="4"/>
  <c r="D283" i="4"/>
  <c r="D277" i="4"/>
  <c r="E201" i="4"/>
  <c r="E273" i="4"/>
  <c r="F201" i="4"/>
  <c r="F273" i="4"/>
  <c r="I283" i="3"/>
  <c r="I277" i="3"/>
  <c r="C199" i="3"/>
  <c r="C54" i="3"/>
  <c r="D201" i="3"/>
  <c r="F201" i="3"/>
  <c r="E201" i="3"/>
  <c r="E273" i="3"/>
  <c r="H283" i="3"/>
  <c r="H277" i="3"/>
  <c r="D155" i="2"/>
  <c r="E155" i="2"/>
  <c r="C61" i="2"/>
  <c r="D30" i="2"/>
  <c r="C7" i="2"/>
  <c r="C283" i="4" l="1"/>
  <c r="I273" i="4"/>
  <c r="D285" i="4"/>
  <c r="H285" i="4"/>
  <c r="C284" i="4"/>
  <c r="G277" i="4"/>
  <c r="G283" i="4"/>
  <c r="G285" i="4" s="1"/>
  <c r="I285" i="3"/>
  <c r="H285" i="3"/>
  <c r="D273" i="3"/>
  <c r="F273" i="3"/>
  <c r="C273" i="3"/>
  <c r="G283" i="3"/>
  <c r="G285" i="3" s="1"/>
  <c r="G277" i="3"/>
  <c r="I283" i="4"/>
  <c r="I285" i="4" s="1"/>
  <c r="E283" i="4"/>
  <c r="E285" i="4" s="1"/>
  <c r="E277" i="4"/>
  <c r="F283" i="4"/>
  <c r="F285" i="4" s="1"/>
  <c r="F277" i="4"/>
  <c r="C201" i="4"/>
  <c r="E283" i="3"/>
  <c r="E285" i="3" s="1"/>
  <c r="E277" i="3"/>
  <c r="D283" i="3"/>
  <c r="D285" i="3" s="1"/>
  <c r="D277" i="3"/>
  <c r="F283" i="3"/>
  <c r="F285" i="3" s="1"/>
  <c r="F277" i="3"/>
  <c r="C201" i="3"/>
  <c r="D164" i="2"/>
  <c r="E164" i="2"/>
  <c r="G164" i="2"/>
  <c r="H164" i="2"/>
  <c r="I164" i="2"/>
  <c r="D145" i="2"/>
  <c r="E145" i="2"/>
  <c r="F145" i="2"/>
  <c r="G145" i="2"/>
  <c r="H145" i="2"/>
  <c r="I145" i="2"/>
  <c r="D144" i="2"/>
  <c r="E144" i="2"/>
  <c r="F144" i="2"/>
  <c r="G144" i="2"/>
  <c r="H144" i="2"/>
  <c r="I144" i="2"/>
  <c r="C285" i="4" l="1"/>
  <c r="C273" i="4"/>
  <c r="C277" i="3"/>
  <c r="C280" i="2"/>
  <c r="C141" i="2"/>
  <c r="C16" i="2"/>
  <c r="C19" i="2"/>
  <c r="F169" i="2" l="1"/>
  <c r="F168" i="2"/>
  <c r="F170" i="2" l="1"/>
  <c r="C281" i="2"/>
  <c r="E281" i="2"/>
  <c r="F281" i="2"/>
  <c r="G281" i="2"/>
  <c r="H281" i="2"/>
  <c r="I281" i="2"/>
  <c r="D184" i="2"/>
  <c r="E169" i="2"/>
  <c r="G169" i="2"/>
  <c r="H169" i="2"/>
  <c r="D169" i="2"/>
  <c r="D160" i="2"/>
  <c r="D130" i="2"/>
  <c r="D118" i="2"/>
  <c r="D67" i="2"/>
  <c r="D58" i="2"/>
  <c r="D38" i="2"/>
  <c r="D26" i="2"/>
  <c r="D11" i="2"/>
  <c r="I182" i="2"/>
  <c r="H182" i="2"/>
  <c r="G182" i="2"/>
  <c r="F182" i="2"/>
  <c r="E182" i="2"/>
  <c r="D182" i="2"/>
  <c r="C181" i="2"/>
  <c r="C180" i="2"/>
  <c r="G89" i="2"/>
  <c r="C90" i="2"/>
  <c r="C40" i="2"/>
  <c r="D264" i="2"/>
  <c r="E264" i="2"/>
  <c r="F264" i="2"/>
  <c r="G264" i="2"/>
  <c r="H264" i="2"/>
  <c r="I264" i="2"/>
  <c r="D176" i="2"/>
  <c r="E176" i="2"/>
  <c r="F176" i="2"/>
  <c r="G176" i="2"/>
  <c r="H176" i="2"/>
  <c r="I176" i="2"/>
  <c r="D143" i="2"/>
  <c r="E143" i="2"/>
  <c r="F143" i="2"/>
  <c r="G143" i="2"/>
  <c r="H143" i="2"/>
  <c r="I143" i="2"/>
  <c r="D140" i="2"/>
  <c r="E140" i="2"/>
  <c r="F140" i="2"/>
  <c r="G140" i="2"/>
  <c r="H140" i="2"/>
  <c r="I140" i="2"/>
  <c r="D137" i="2"/>
  <c r="E137" i="2"/>
  <c r="F137" i="2"/>
  <c r="G137" i="2"/>
  <c r="H137" i="2"/>
  <c r="I137" i="2"/>
  <c r="D134" i="2"/>
  <c r="E134" i="2"/>
  <c r="F134" i="2"/>
  <c r="G134" i="2"/>
  <c r="H134" i="2"/>
  <c r="I134" i="2"/>
  <c r="D128" i="2"/>
  <c r="E128" i="2"/>
  <c r="F128" i="2"/>
  <c r="G128" i="2"/>
  <c r="H128" i="2"/>
  <c r="I128" i="2"/>
  <c r="D125" i="2"/>
  <c r="E125" i="2"/>
  <c r="F125" i="2"/>
  <c r="G125" i="2"/>
  <c r="H125" i="2"/>
  <c r="I125" i="2"/>
  <c r="D122" i="2"/>
  <c r="E122" i="2"/>
  <c r="F122" i="2"/>
  <c r="G122" i="2"/>
  <c r="H122" i="2"/>
  <c r="D116" i="2"/>
  <c r="E116" i="2"/>
  <c r="F116" i="2"/>
  <c r="G116" i="2"/>
  <c r="H116" i="2"/>
  <c r="I116" i="2"/>
  <c r="D113" i="2"/>
  <c r="E113" i="2"/>
  <c r="F113" i="2"/>
  <c r="G113" i="2"/>
  <c r="H113" i="2"/>
  <c r="I113" i="2"/>
  <c r="D110" i="2"/>
  <c r="E110" i="2"/>
  <c r="F110" i="2"/>
  <c r="G110" i="2"/>
  <c r="H110" i="2"/>
  <c r="I110" i="2"/>
  <c r="D107" i="2"/>
  <c r="E107" i="2"/>
  <c r="F107" i="2"/>
  <c r="G107" i="2"/>
  <c r="H107" i="2"/>
  <c r="I107" i="2"/>
  <c r="D104" i="2"/>
  <c r="F104" i="2"/>
  <c r="G104" i="2"/>
  <c r="H104" i="2"/>
  <c r="I104" i="2"/>
  <c r="D101" i="2"/>
  <c r="E101" i="2"/>
  <c r="F101" i="2"/>
  <c r="G101" i="2"/>
  <c r="H101" i="2"/>
  <c r="I101" i="2"/>
  <c r="D98" i="2"/>
  <c r="E98" i="2"/>
  <c r="F98" i="2"/>
  <c r="G98" i="2"/>
  <c r="H98" i="2"/>
  <c r="I98" i="2"/>
  <c r="D95" i="2"/>
  <c r="E95" i="2"/>
  <c r="F95" i="2"/>
  <c r="G95" i="2"/>
  <c r="H95" i="2"/>
  <c r="I95" i="2"/>
  <c r="D92" i="2"/>
  <c r="E92" i="2"/>
  <c r="F92" i="2"/>
  <c r="H92" i="2"/>
  <c r="I92" i="2"/>
  <c r="D89" i="2"/>
  <c r="E89" i="2"/>
  <c r="F89" i="2"/>
  <c r="H89" i="2"/>
  <c r="I89" i="2"/>
  <c r="D86" i="2"/>
  <c r="E86" i="2"/>
  <c r="F86" i="2"/>
  <c r="G86" i="2"/>
  <c r="H86" i="2"/>
  <c r="I86" i="2"/>
  <c r="D83" i="2"/>
  <c r="E83" i="2"/>
  <c r="F83" i="2"/>
  <c r="H83" i="2"/>
  <c r="I83" i="2"/>
  <c r="D80" i="2"/>
  <c r="E80" i="2"/>
  <c r="F80" i="2"/>
  <c r="G80" i="2"/>
  <c r="H80" i="2"/>
  <c r="I80" i="2"/>
  <c r="D77" i="2"/>
  <c r="E77" i="2"/>
  <c r="F77" i="2"/>
  <c r="G77" i="2"/>
  <c r="H77" i="2"/>
  <c r="I77" i="2"/>
  <c r="D74" i="2"/>
  <c r="E74" i="2"/>
  <c r="F74" i="2"/>
  <c r="G74" i="2"/>
  <c r="H74" i="2"/>
  <c r="I74" i="2"/>
  <c r="D71" i="2"/>
  <c r="E71" i="2"/>
  <c r="F71" i="2"/>
  <c r="G71" i="2"/>
  <c r="H71" i="2"/>
  <c r="I71" i="2"/>
  <c r="D65" i="2"/>
  <c r="E65" i="2"/>
  <c r="F65" i="2"/>
  <c r="G65" i="2"/>
  <c r="H65" i="2"/>
  <c r="I65" i="2"/>
  <c r="E62" i="2"/>
  <c r="F62" i="2"/>
  <c r="G62" i="2"/>
  <c r="H62" i="2"/>
  <c r="I62" i="2"/>
  <c r="D51" i="2"/>
  <c r="E51" i="2"/>
  <c r="F51" i="2"/>
  <c r="G51" i="2"/>
  <c r="H51" i="2"/>
  <c r="I51" i="2"/>
  <c r="D48" i="2"/>
  <c r="E48" i="2"/>
  <c r="F48" i="2"/>
  <c r="G48" i="2"/>
  <c r="H48" i="2"/>
  <c r="I48" i="2"/>
  <c r="E45" i="2"/>
  <c r="F45" i="2"/>
  <c r="G45" i="2"/>
  <c r="H45" i="2"/>
  <c r="I45" i="2"/>
  <c r="E42" i="2"/>
  <c r="F42" i="2"/>
  <c r="G42" i="2"/>
  <c r="H42" i="2"/>
  <c r="I42" i="2"/>
  <c r="I33" i="2"/>
  <c r="D33" i="2"/>
  <c r="E33" i="2"/>
  <c r="F33" i="2"/>
  <c r="G33" i="2"/>
  <c r="H33" i="2"/>
  <c r="E30" i="2"/>
  <c r="F30" i="2"/>
  <c r="G30" i="2"/>
  <c r="H30" i="2"/>
  <c r="D24" i="2"/>
  <c r="E24" i="2"/>
  <c r="F24" i="2"/>
  <c r="G24" i="2"/>
  <c r="H24" i="2"/>
  <c r="I24" i="2"/>
  <c r="D21" i="2"/>
  <c r="E21" i="2"/>
  <c r="F21" i="2"/>
  <c r="G21" i="2"/>
  <c r="H21" i="2"/>
  <c r="I21" i="2"/>
  <c r="D18" i="2"/>
  <c r="E18" i="2"/>
  <c r="F18" i="2"/>
  <c r="G18" i="2"/>
  <c r="H18" i="2"/>
  <c r="I18" i="2"/>
  <c r="D15" i="2"/>
  <c r="E15" i="2"/>
  <c r="F15" i="2"/>
  <c r="G15" i="2"/>
  <c r="H15" i="2"/>
  <c r="I15" i="2"/>
  <c r="D9" i="2"/>
  <c r="E9" i="2"/>
  <c r="F9" i="2"/>
  <c r="G9" i="2"/>
  <c r="H9" i="2"/>
  <c r="I9" i="2"/>
  <c r="C73" i="2"/>
  <c r="C269" i="2"/>
  <c r="C268" i="2"/>
  <c r="C266" i="2"/>
  <c r="C263" i="2"/>
  <c r="C260" i="2"/>
  <c r="C259" i="2"/>
  <c r="C254" i="2"/>
  <c r="C253" i="2"/>
  <c r="C251" i="2"/>
  <c r="C250" i="2"/>
  <c r="C248" i="2"/>
  <c r="C247" i="2"/>
  <c r="C245" i="2"/>
  <c r="C244" i="2"/>
  <c r="C234" i="2"/>
  <c r="C233" i="2"/>
  <c r="C231" i="2"/>
  <c r="C230" i="2"/>
  <c r="C220" i="2"/>
  <c r="C219" i="2"/>
  <c r="C217" i="2"/>
  <c r="C216" i="2"/>
  <c r="C214" i="2"/>
  <c r="C213" i="2"/>
  <c r="C210" i="2" s="1"/>
  <c r="C208" i="2"/>
  <c r="C209" i="2" s="1"/>
  <c r="C193" i="2"/>
  <c r="C192" i="2"/>
  <c r="C190" i="2"/>
  <c r="C189" i="2"/>
  <c r="C187" i="2"/>
  <c r="C186" i="2"/>
  <c r="C178" i="2"/>
  <c r="C177" i="2"/>
  <c r="C175" i="2"/>
  <c r="C174" i="2"/>
  <c r="C172" i="2"/>
  <c r="C171" i="2"/>
  <c r="C166" i="2"/>
  <c r="C165" i="2"/>
  <c r="C163" i="2"/>
  <c r="C162" i="2"/>
  <c r="C157" i="2"/>
  <c r="C156" i="2"/>
  <c r="C154" i="2"/>
  <c r="C153" i="2"/>
  <c r="C151" i="2"/>
  <c r="C150" i="2"/>
  <c r="C148" i="2"/>
  <c r="C147" i="2"/>
  <c r="C142" i="2"/>
  <c r="C139" i="2"/>
  <c r="C138" i="2"/>
  <c r="C136" i="2"/>
  <c r="C135" i="2"/>
  <c r="C133" i="2"/>
  <c r="C132" i="2"/>
  <c r="C127" i="2"/>
  <c r="C126" i="2"/>
  <c r="C124" i="2"/>
  <c r="C123" i="2"/>
  <c r="C121" i="2"/>
  <c r="C120" i="2"/>
  <c r="C115" i="2"/>
  <c r="C114" i="2"/>
  <c r="C112" i="2"/>
  <c r="C111" i="2"/>
  <c r="C109" i="2"/>
  <c r="C108" i="2"/>
  <c r="C106" i="2"/>
  <c r="C105" i="2"/>
  <c r="C103" i="2"/>
  <c r="C102" i="2"/>
  <c r="C100" i="2"/>
  <c r="C99" i="2"/>
  <c r="C97" i="2"/>
  <c r="C96" i="2"/>
  <c r="C94" i="2"/>
  <c r="C93" i="2"/>
  <c r="C91" i="2"/>
  <c r="C88" i="2"/>
  <c r="C87" i="2"/>
  <c r="C85" i="2"/>
  <c r="C84" i="2"/>
  <c r="C82" i="2"/>
  <c r="C81" i="2"/>
  <c r="C79" i="2"/>
  <c r="C78" i="2"/>
  <c r="C76" i="2"/>
  <c r="C75" i="2"/>
  <c r="C72" i="2"/>
  <c r="C70" i="2"/>
  <c r="C69" i="2"/>
  <c r="C64" i="2"/>
  <c r="C63" i="2"/>
  <c r="C60" i="2"/>
  <c r="C50" i="2"/>
  <c r="C49" i="2"/>
  <c r="C47" i="2"/>
  <c r="C46" i="2"/>
  <c r="C44" i="2"/>
  <c r="C43" i="2"/>
  <c r="C41" i="2"/>
  <c r="C35" i="2"/>
  <c r="C34" i="2"/>
  <c r="C32" i="2"/>
  <c r="C31" i="2"/>
  <c r="C29" i="2"/>
  <c r="C28" i="2"/>
  <c r="C23" i="2"/>
  <c r="C22" i="2"/>
  <c r="C20" i="2"/>
  <c r="C17" i="2"/>
  <c r="C14" i="2"/>
  <c r="C13" i="2"/>
  <c r="C8" i="2"/>
  <c r="G26" i="2"/>
  <c r="C236" i="2" l="1"/>
  <c r="C145" i="2"/>
  <c r="C144" i="2"/>
  <c r="C117" i="2"/>
  <c r="C169" i="2"/>
  <c r="C10" i="2"/>
  <c r="C168" i="2"/>
  <c r="C62" i="2"/>
  <c r="D196" i="2"/>
  <c r="C9" i="2"/>
  <c r="C4" i="2"/>
  <c r="C26" i="2"/>
  <c r="C182" i="2"/>
  <c r="C67" i="2"/>
  <c r="C176" i="2"/>
  <c r="C37" i="2"/>
  <c r="C30" i="2"/>
  <c r="C146" i="2" l="1"/>
  <c r="I249" i="2"/>
  <c r="H249" i="2"/>
  <c r="G249" i="2"/>
  <c r="F249" i="2"/>
  <c r="E249" i="2"/>
  <c r="D249" i="2"/>
  <c r="F26" i="2" l="1"/>
  <c r="H26" i="2"/>
  <c r="I257" i="2"/>
  <c r="H257" i="2"/>
  <c r="G257" i="2"/>
  <c r="F257" i="2"/>
  <c r="E257" i="2"/>
  <c r="D257" i="2"/>
  <c r="C257" i="2"/>
  <c r="I242" i="2"/>
  <c r="I272" i="2" s="1"/>
  <c r="H242" i="2"/>
  <c r="H272" i="2" s="1"/>
  <c r="G242" i="2"/>
  <c r="G272" i="2" s="1"/>
  <c r="F242" i="2"/>
  <c r="E242" i="2"/>
  <c r="D242" i="2"/>
  <c r="C242" i="2"/>
  <c r="I228" i="2"/>
  <c r="I237" i="2" s="1"/>
  <c r="H228" i="2"/>
  <c r="H237" i="2" s="1"/>
  <c r="G228" i="2"/>
  <c r="G237" i="2" s="1"/>
  <c r="F228" i="2"/>
  <c r="F237" i="2" s="1"/>
  <c r="E228" i="2"/>
  <c r="E237" i="2" s="1"/>
  <c r="D228" i="2"/>
  <c r="D237" i="2" s="1"/>
  <c r="C228" i="2"/>
  <c r="C237" i="2" s="1"/>
  <c r="I205" i="2"/>
  <c r="I223" i="2" s="1"/>
  <c r="H205" i="2"/>
  <c r="G205" i="2"/>
  <c r="F205" i="2"/>
  <c r="E205" i="2"/>
  <c r="D205" i="2"/>
  <c r="I211" i="2"/>
  <c r="H211" i="2"/>
  <c r="G211" i="2"/>
  <c r="F211" i="2"/>
  <c r="E211" i="2"/>
  <c r="D211" i="2"/>
  <c r="C211" i="2"/>
  <c r="C212" i="2" s="1"/>
  <c r="C205" i="2"/>
  <c r="I184" i="2"/>
  <c r="H184" i="2"/>
  <c r="G184" i="2"/>
  <c r="F184" i="2"/>
  <c r="E184" i="2"/>
  <c r="C184" i="2"/>
  <c r="I169" i="2"/>
  <c r="I160" i="2"/>
  <c r="H160" i="2"/>
  <c r="G160" i="2"/>
  <c r="F160" i="2"/>
  <c r="E160" i="2"/>
  <c r="C160" i="2"/>
  <c r="I130" i="2"/>
  <c r="H130" i="2"/>
  <c r="G130" i="2"/>
  <c r="F130" i="2"/>
  <c r="E130" i="2"/>
  <c r="C130" i="2"/>
  <c r="I118" i="2"/>
  <c r="H118" i="2"/>
  <c r="G118" i="2"/>
  <c r="F118" i="2"/>
  <c r="E118" i="2"/>
  <c r="C118" i="2"/>
  <c r="I67" i="2"/>
  <c r="H67" i="2"/>
  <c r="G67" i="2"/>
  <c r="F67" i="2"/>
  <c r="E67" i="2"/>
  <c r="I58" i="2"/>
  <c r="H58" i="2"/>
  <c r="G58" i="2"/>
  <c r="F58" i="2"/>
  <c r="E58" i="2"/>
  <c r="C58" i="2"/>
  <c r="I38" i="2"/>
  <c r="H38" i="2"/>
  <c r="G38" i="2"/>
  <c r="F38" i="2"/>
  <c r="E38" i="2"/>
  <c r="I26" i="2"/>
  <c r="E26" i="2"/>
  <c r="I11" i="2"/>
  <c r="H11" i="2"/>
  <c r="G11" i="2"/>
  <c r="F11" i="2"/>
  <c r="E11" i="2"/>
  <c r="I5" i="2"/>
  <c r="H5" i="2"/>
  <c r="G5" i="2"/>
  <c r="F5" i="2"/>
  <c r="E5" i="2"/>
  <c r="D5" i="2"/>
  <c r="D53" i="2" s="1"/>
  <c r="C38" i="2"/>
  <c r="C11" i="2"/>
  <c r="C5" i="2"/>
  <c r="C272" i="2" l="1"/>
  <c r="D272" i="2"/>
  <c r="E272" i="2"/>
  <c r="F272" i="2"/>
  <c r="F223" i="2"/>
  <c r="D223" i="2"/>
  <c r="E223" i="2"/>
  <c r="G223" i="2"/>
  <c r="C223" i="2"/>
  <c r="H223" i="2"/>
  <c r="G53" i="2"/>
  <c r="H53" i="2"/>
  <c r="F53" i="2"/>
  <c r="G196" i="2"/>
  <c r="H196" i="2"/>
  <c r="F196" i="2"/>
  <c r="I53" i="2"/>
  <c r="E53" i="2"/>
  <c r="C196" i="2"/>
  <c r="E196" i="2"/>
  <c r="I196" i="2"/>
  <c r="C53" i="2"/>
  <c r="C140" i="2"/>
  <c r="C270" i="2"/>
  <c r="C267" i="2"/>
  <c r="C264" i="2"/>
  <c r="C261" i="2"/>
  <c r="I256" i="2"/>
  <c r="I258" i="2" s="1"/>
  <c r="H256" i="2"/>
  <c r="H258" i="2" s="1"/>
  <c r="G256" i="2"/>
  <c r="G258" i="2" s="1"/>
  <c r="F256" i="2"/>
  <c r="F258" i="2" s="1"/>
  <c r="E256" i="2"/>
  <c r="E258" i="2" s="1"/>
  <c r="D256" i="2"/>
  <c r="D258" i="2" s="1"/>
  <c r="C256" i="2"/>
  <c r="C258" i="2" s="1"/>
  <c r="C255" i="2"/>
  <c r="C252" i="2"/>
  <c r="C249" i="2"/>
  <c r="C246" i="2"/>
  <c r="I241" i="2"/>
  <c r="H241" i="2"/>
  <c r="G241" i="2"/>
  <c r="F241" i="2"/>
  <c r="E241" i="2"/>
  <c r="D241" i="2"/>
  <c r="C241" i="2"/>
  <c r="I221" i="2"/>
  <c r="H221" i="2"/>
  <c r="G221" i="2"/>
  <c r="F221" i="2"/>
  <c r="E221" i="2"/>
  <c r="D221" i="2"/>
  <c r="C221" i="2"/>
  <c r="I218" i="2"/>
  <c r="H218" i="2"/>
  <c r="G218" i="2"/>
  <c r="F218" i="2"/>
  <c r="E218" i="2"/>
  <c r="D218" i="2"/>
  <c r="C218" i="2"/>
  <c r="I215" i="2"/>
  <c r="H215" i="2"/>
  <c r="G215" i="2"/>
  <c r="F215" i="2"/>
  <c r="E215" i="2"/>
  <c r="D215" i="2"/>
  <c r="C215" i="2"/>
  <c r="I209" i="2"/>
  <c r="H209" i="2"/>
  <c r="G209" i="2"/>
  <c r="F209" i="2"/>
  <c r="E209" i="2"/>
  <c r="D209" i="2"/>
  <c r="I235" i="2"/>
  <c r="C235" i="2"/>
  <c r="I232" i="2"/>
  <c r="C232" i="2"/>
  <c r="I210" i="2"/>
  <c r="I212" i="2" s="1"/>
  <c r="H210" i="2"/>
  <c r="H212" i="2" s="1"/>
  <c r="G210" i="2"/>
  <c r="G212" i="2" s="1"/>
  <c r="F210" i="2"/>
  <c r="E210" i="2"/>
  <c r="E212" i="2" s="1"/>
  <c r="D210" i="2"/>
  <c r="D212" i="2" s="1"/>
  <c r="I183" i="2"/>
  <c r="H183" i="2"/>
  <c r="G183" i="2"/>
  <c r="F183" i="2"/>
  <c r="E183" i="2"/>
  <c r="D183" i="2"/>
  <c r="C183" i="2"/>
  <c r="H159" i="2"/>
  <c r="F159" i="2"/>
  <c r="E159" i="2"/>
  <c r="D159" i="2"/>
  <c r="C159" i="2"/>
  <c r="I129" i="2"/>
  <c r="H129" i="2"/>
  <c r="G129" i="2"/>
  <c r="F129" i="2"/>
  <c r="E129" i="2"/>
  <c r="D129" i="2"/>
  <c r="C129" i="2"/>
  <c r="I117" i="2"/>
  <c r="H117" i="2"/>
  <c r="G117" i="2"/>
  <c r="F117" i="2"/>
  <c r="E117" i="2"/>
  <c r="D117" i="2"/>
  <c r="I66" i="2"/>
  <c r="H66" i="2"/>
  <c r="G66" i="2"/>
  <c r="F66" i="2"/>
  <c r="E66" i="2"/>
  <c r="D66" i="2"/>
  <c r="C66" i="2"/>
  <c r="C68" i="2" s="1"/>
  <c r="I57" i="2"/>
  <c r="H57" i="2"/>
  <c r="G57" i="2"/>
  <c r="F57" i="2"/>
  <c r="E57" i="2"/>
  <c r="D57" i="2"/>
  <c r="C57" i="2"/>
  <c r="I194" i="2"/>
  <c r="H194" i="2"/>
  <c r="G194" i="2"/>
  <c r="F194" i="2"/>
  <c r="E194" i="2"/>
  <c r="D194" i="2"/>
  <c r="C194" i="2"/>
  <c r="I191" i="2"/>
  <c r="H191" i="2"/>
  <c r="G191" i="2"/>
  <c r="F191" i="2"/>
  <c r="E191" i="2"/>
  <c r="D191" i="2"/>
  <c r="C191" i="2"/>
  <c r="I188" i="2"/>
  <c r="H188" i="2"/>
  <c r="G188" i="2"/>
  <c r="F188" i="2"/>
  <c r="E188" i="2"/>
  <c r="D188" i="2"/>
  <c r="C188" i="2"/>
  <c r="I179" i="2"/>
  <c r="H179" i="2"/>
  <c r="G179" i="2"/>
  <c r="F179" i="2"/>
  <c r="E179" i="2"/>
  <c r="D179" i="2"/>
  <c r="C179" i="2"/>
  <c r="I173" i="2"/>
  <c r="H173" i="2"/>
  <c r="G173" i="2"/>
  <c r="F173" i="2"/>
  <c r="E173" i="2"/>
  <c r="D173" i="2"/>
  <c r="C173" i="2"/>
  <c r="I167" i="2"/>
  <c r="H167" i="2"/>
  <c r="G167" i="2"/>
  <c r="F167" i="2"/>
  <c r="E167" i="2"/>
  <c r="D167" i="2"/>
  <c r="C167" i="2"/>
  <c r="F164" i="2"/>
  <c r="C164" i="2"/>
  <c r="H158" i="2"/>
  <c r="G158" i="2"/>
  <c r="F158" i="2"/>
  <c r="E158" i="2"/>
  <c r="D158" i="2"/>
  <c r="C158" i="2"/>
  <c r="I155" i="2"/>
  <c r="H155" i="2"/>
  <c r="G155" i="2"/>
  <c r="F155" i="2"/>
  <c r="C155" i="2"/>
  <c r="I152" i="2"/>
  <c r="H152" i="2"/>
  <c r="G152" i="2"/>
  <c r="F152" i="2"/>
  <c r="E152" i="2"/>
  <c r="D152" i="2"/>
  <c r="C152" i="2"/>
  <c r="I149" i="2"/>
  <c r="H149" i="2"/>
  <c r="G149" i="2"/>
  <c r="F149" i="2"/>
  <c r="E149" i="2"/>
  <c r="D149" i="2"/>
  <c r="C149" i="2"/>
  <c r="C143" i="2"/>
  <c r="C137" i="2"/>
  <c r="C134" i="2"/>
  <c r="C128" i="2"/>
  <c r="C125" i="2"/>
  <c r="C122" i="2"/>
  <c r="C116" i="2"/>
  <c r="C113" i="2"/>
  <c r="C110" i="2"/>
  <c r="C107" i="2"/>
  <c r="C104" i="2"/>
  <c r="C101" i="2"/>
  <c r="C98" i="2"/>
  <c r="C95" i="2"/>
  <c r="C92" i="2"/>
  <c r="C89" i="2"/>
  <c r="C86" i="2"/>
  <c r="C83" i="2"/>
  <c r="C80" i="2"/>
  <c r="C77" i="2"/>
  <c r="C74" i="2"/>
  <c r="C71" i="2"/>
  <c r="C65" i="2"/>
  <c r="I36" i="2"/>
  <c r="H36" i="2"/>
  <c r="G36" i="2"/>
  <c r="F36" i="2"/>
  <c r="E36" i="2"/>
  <c r="D36" i="2"/>
  <c r="I37" i="2"/>
  <c r="I39" i="2" s="1"/>
  <c r="H37" i="2"/>
  <c r="H39" i="2" s="1"/>
  <c r="G37" i="2"/>
  <c r="G39" i="2" s="1"/>
  <c r="F37" i="2"/>
  <c r="F39" i="2" s="1"/>
  <c r="E37" i="2"/>
  <c r="E39" i="2" s="1"/>
  <c r="D37" i="2"/>
  <c r="D39" i="2" s="1"/>
  <c r="I10" i="2"/>
  <c r="I12" i="2" s="1"/>
  <c r="H10" i="2"/>
  <c r="H12" i="2" s="1"/>
  <c r="G10" i="2"/>
  <c r="G12" i="2" s="1"/>
  <c r="F10" i="2"/>
  <c r="F12" i="2" s="1"/>
  <c r="E10" i="2"/>
  <c r="E12" i="2" s="1"/>
  <c r="D10" i="2"/>
  <c r="D12" i="2" s="1"/>
  <c r="C15" i="2"/>
  <c r="C273" i="2" l="1"/>
  <c r="E271" i="2"/>
  <c r="H271" i="2"/>
  <c r="I271" i="2"/>
  <c r="D271" i="2"/>
  <c r="F271" i="2"/>
  <c r="G271" i="2"/>
  <c r="H243" i="2"/>
  <c r="H238" i="2"/>
  <c r="I243" i="2"/>
  <c r="I238" i="2"/>
  <c r="F243" i="2"/>
  <c r="F238" i="2"/>
  <c r="G243" i="2"/>
  <c r="G238" i="2"/>
  <c r="G284" i="2"/>
  <c r="E284" i="2"/>
  <c r="D243" i="2"/>
  <c r="D238" i="2"/>
  <c r="I284" i="2"/>
  <c r="E243" i="2"/>
  <c r="E238" i="2"/>
  <c r="C243" i="2"/>
  <c r="C238" i="2"/>
  <c r="F212" i="2"/>
  <c r="F222" i="2"/>
  <c r="F284" i="2"/>
  <c r="C170" i="2"/>
  <c r="C195" i="2"/>
  <c r="C197" i="2" s="1"/>
  <c r="G200" i="2"/>
  <c r="C200" i="2"/>
  <c r="D200" i="2"/>
  <c r="H200" i="2"/>
  <c r="F200" i="2"/>
  <c r="I200" i="2"/>
  <c r="E200" i="2"/>
  <c r="C12" i="2"/>
  <c r="D284" i="2" l="1"/>
  <c r="H284" i="2"/>
  <c r="C51" i="2"/>
  <c r="C48" i="2"/>
  <c r="C45" i="2"/>
  <c r="C42" i="2"/>
  <c r="C36" i="2"/>
  <c r="C33" i="2"/>
  <c r="C24" i="2"/>
  <c r="C21" i="2"/>
  <c r="C18" i="2"/>
  <c r="I168" i="2" l="1"/>
  <c r="I170" i="2" s="1"/>
  <c r="I25" i="2"/>
  <c r="I27" i="2" s="1"/>
  <c r="H25" i="2"/>
  <c r="H27" i="2" s="1"/>
  <c r="G25" i="2"/>
  <c r="G27" i="2" s="1"/>
  <c r="F25" i="2"/>
  <c r="F27" i="2" s="1"/>
  <c r="D168" i="2" l="1"/>
  <c r="D170" i="2" s="1"/>
  <c r="G168" i="2"/>
  <c r="G170" i="2" s="1"/>
  <c r="E168" i="2"/>
  <c r="E170" i="2" s="1"/>
  <c r="H168" i="2"/>
  <c r="H170" i="2" s="1"/>
  <c r="C25" i="2"/>
  <c r="C52" i="2" s="1"/>
  <c r="C185" i="2"/>
  <c r="C161" i="2"/>
  <c r="C131" i="2"/>
  <c r="C119" i="2"/>
  <c r="C59" i="2"/>
  <c r="C39" i="2"/>
  <c r="C6" i="2"/>
  <c r="E25" i="2" l="1"/>
  <c r="E27" i="2" s="1"/>
  <c r="C27" i="2"/>
  <c r="C54" i="2"/>
  <c r="I227" i="2"/>
  <c r="I229" i="2" s="1"/>
  <c r="I204" i="2"/>
  <c r="H204" i="2"/>
  <c r="G204" i="2"/>
  <c r="F206" i="2"/>
  <c r="E204" i="2"/>
  <c r="E222" i="2" s="1"/>
  <c r="D204" i="2"/>
  <c r="C227" i="2"/>
  <c r="C229" i="2" s="1"/>
  <c r="C204" i="2"/>
  <c r="C222" i="2" s="1"/>
  <c r="I185" i="2"/>
  <c r="H185" i="2"/>
  <c r="G185" i="2"/>
  <c r="F185" i="2"/>
  <c r="E185" i="2"/>
  <c r="D185" i="2"/>
  <c r="I161" i="2"/>
  <c r="H161" i="2"/>
  <c r="G161" i="2"/>
  <c r="F161" i="2"/>
  <c r="E161" i="2"/>
  <c r="D161" i="2"/>
  <c r="I146" i="2"/>
  <c r="H146" i="2"/>
  <c r="G146" i="2"/>
  <c r="F146" i="2"/>
  <c r="E146" i="2"/>
  <c r="D146" i="2"/>
  <c r="I131" i="2"/>
  <c r="H131" i="2"/>
  <c r="G131" i="2"/>
  <c r="F131" i="2"/>
  <c r="E131" i="2"/>
  <c r="D131" i="2"/>
  <c r="I119" i="2"/>
  <c r="H119" i="2"/>
  <c r="G119" i="2"/>
  <c r="F119" i="2"/>
  <c r="E119" i="2"/>
  <c r="D119" i="2"/>
  <c r="I68" i="2"/>
  <c r="H68" i="2"/>
  <c r="G68" i="2"/>
  <c r="F68" i="2"/>
  <c r="E68" i="2"/>
  <c r="D68" i="2"/>
  <c r="I59" i="2"/>
  <c r="H59" i="2"/>
  <c r="G59" i="2"/>
  <c r="E59" i="2"/>
  <c r="D59" i="2"/>
  <c r="I4" i="2"/>
  <c r="H4" i="2"/>
  <c r="G4" i="2"/>
  <c r="F4" i="2"/>
  <c r="E4" i="2"/>
  <c r="D4" i="2"/>
  <c r="C224" i="2" l="1"/>
  <c r="I206" i="2"/>
  <c r="I222" i="2"/>
  <c r="I224" i="2" s="1"/>
  <c r="D206" i="2"/>
  <c r="D222" i="2"/>
  <c r="D224" i="2" s="1"/>
  <c r="G206" i="2"/>
  <c r="G222" i="2"/>
  <c r="H206" i="2"/>
  <c r="H222" i="2"/>
  <c r="F6" i="2"/>
  <c r="F52" i="2"/>
  <c r="F54" i="2" s="1"/>
  <c r="I6" i="2"/>
  <c r="I52" i="2"/>
  <c r="G6" i="2"/>
  <c r="G52" i="2"/>
  <c r="E6" i="2"/>
  <c r="E52" i="2"/>
  <c r="D6" i="2"/>
  <c r="H6" i="2"/>
  <c r="H52" i="2"/>
  <c r="C206" i="2"/>
  <c r="C199" i="2"/>
  <c r="E206" i="2"/>
  <c r="F195" i="2"/>
  <c r="F59" i="2"/>
  <c r="H195" i="2"/>
  <c r="H197" i="2" s="1"/>
  <c r="D195" i="2"/>
  <c r="D197" i="2" s="1"/>
  <c r="E195" i="2"/>
  <c r="E197" i="2" s="1"/>
  <c r="I195" i="2"/>
  <c r="I197" i="2" s="1"/>
  <c r="G195" i="2"/>
  <c r="G197" i="2" s="1"/>
  <c r="C201" i="2" l="1"/>
  <c r="H54" i="2"/>
  <c r="H199" i="2"/>
  <c r="H201" i="2" s="1"/>
  <c r="E199" i="2"/>
  <c r="E201" i="2" s="1"/>
  <c r="E54" i="2"/>
  <c r="I199" i="2"/>
  <c r="I54" i="2"/>
  <c r="G54" i="2"/>
  <c r="G199" i="2"/>
  <c r="F199" i="2"/>
  <c r="F201" i="2" s="1"/>
  <c r="F197" i="2"/>
  <c r="H235" i="2"/>
  <c r="F235" i="2"/>
  <c r="D235" i="2"/>
  <c r="G235" i="2"/>
  <c r="E235" i="2"/>
  <c r="G201" i="2" l="1"/>
  <c r="I273" i="2"/>
  <c r="I201" i="2"/>
  <c r="E232" i="2"/>
  <c r="E224" i="2"/>
  <c r="E227" i="2"/>
  <c r="E229" i="2" s="1"/>
  <c r="G232" i="2"/>
  <c r="G227" i="2"/>
  <c r="G229" i="2" s="1"/>
  <c r="D232" i="2"/>
  <c r="D227" i="2"/>
  <c r="D229" i="2" s="1"/>
  <c r="F232" i="2"/>
  <c r="F224" i="2"/>
  <c r="F227" i="2"/>
  <c r="F229" i="2" s="1"/>
  <c r="H232" i="2"/>
  <c r="H227" i="2"/>
  <c r="H229" i="2" s="1"/>
  <c r="H224" i="2"/>
  <c r="D25" i="2"/>
  <c r="G224" i="2" l="1"/>
  <c r="D27" i="2"/>
  <c r="D52" i="2"/>
  <c r="I283" i="2"/>
  <c r="I285" i="2" s="1"/>
  <c r="I277" i="2"/>
  <c r="E273" i="2"/>
  <c r="H273" i="2"/>
  <c r="F273" i="2"/>
  <c r="G277" i="2" l="1"/>
  <c r="G273" i="2"/>
  <c r="D54" i="2"/>
  <c r="D199" i="2"/>
  <c r="G283" i="2"/>
  <c r="G285" i="2" s="1"/>
  <c r="F283" i="2"/>
  <c r="F285" i="2" s="1"/>
  <c r="F277" i="2"/>
  <c r="H283" i="2"/>
  <c r="H285" i="2" s="1"/>
  <c r="H277" i="2"/>
  <c r="E283" i="2"/>
  <c r="E285" i="2" s="1"/>
  <c r="E277" i="2"/>
  <c r="D201" i="2" l="1"/>
  <c r="D277" i="2" l="1"/>
  <c r="D273" i="2"/>
  <c r="D283" i="2"/>
  <c r="D285" i="2" s="1"/>
</calcChain>
</file>

<file path=xl/sharedStrings.xml><?xml version="1.0" encoding="utf-8"?>
<sst xmlns="http://schemas.openxmlformats.org/spreadsheetml/2006/main" count="1119" uniqueCount="192">
  <si>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</si>
  <si>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</si>
  <si>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</si>
  <si>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</si>
  <si>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</si>
  <si>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</si>
  <si>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</si>
  <si>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</si>
  <si>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</si>
  <si>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</si>
  <si>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</si>
  <si>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</si>
  <si>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</si>
  <si>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</si>
  <si>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</si>
  <si>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proventi da rimborsi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</si>
  <si>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</si>
  <si>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</si>
  <si>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</si>
  <si>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</si>
  <si>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</si>
  <si>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</si>
  <si>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</si>
  <si>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</si>
  <si>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</si>
  <si>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</si>
  <si>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</si>
  <si>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</si>
  <si>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</si>
  <si>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</si>
  <si>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</si>
  <si>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</si>
  <si>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</si>
  <si>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</si>
  <si>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</si>
  <si>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</si>
  <si>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</si>
  <si>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</si>
  <si>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</si>
  <si>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</si>
  <si>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</si>
  <si>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</si>
  <si>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</si>
  <si>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</si>
  <si>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</si>
  <si>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</si>
  <si>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</si>
  <si>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</si>
  <si>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</si>
  <si>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</si>
  <si>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</si>
  <si>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</si>
  <si>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</si>
  <si>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</si>
  <si>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</si>
  <si>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</si>
  <si>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</si>
  <si>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</si>
  <si>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</si>
  <si>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</si>
  <si>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</si>
  <si>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</si>
  <si>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</si>
  <si>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</si>
  <si>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</si>
  <si>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</si>
  <si>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</si>
  <si>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</si>
  <si>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</si>
  <si>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</si>
  <si>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</si>
  <si>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</si>
  <si>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</si>
  <si>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</si>
  <si>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</si>
  <si>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</si>
  <si>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</si>
  <si>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</si>
  <si>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</si>
  <si>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</si>
  <si>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</si>
  <si>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</si>
  <si>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</si>
  <si>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</si>
  <si>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</si>
  <si>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</si>
  <si>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</si>
  <si>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</si>
  <si>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</si>
  <si>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</si>
  <si>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</si>
  <si>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</si>
  <si>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</si>
  <si>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</si>
  <si>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</si>
  <si>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</si>
  <si>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SERVIZIO ABITATIVO</t>
  </si>
  <si>
    <t>INTERVENTI ECONOMICI</t>
  </si>
  <si>
    <t>INTERVENTI INTEGRATIVI E SERVIZI ACCESSORI</t>
  </si>
  <si>
    <t>SERVIZI GENERALI</t>
  </si>
  <si>
    <t>SERVIZIO RISTORAZIONE</t>
  </si>
  <si>
    <t>PATRIMONIO IMMOBILIARE IN DISPONIBILITA'</t>
  </si>
  <si>
    <t>TOTALE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</si>
  <si>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</si>
  <si>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</si>
  <si>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</si>
  <si>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</si>
  <si>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</si>
  <si>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</si>
  <si>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</si>
  <si>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</si>
  <si>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</si>
  <si>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</si>
  <si>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</si>
  <si>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</si>
  <si>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</si>
  <si>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</si>
  <si>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</si>
  <si>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</si>
  <si>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</si>
  <si>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</si>
  <si>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</si>
  <si>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</si>
  <si>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</si>
  <si>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</si>
  <si>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</si>
  <si>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</si>
  <si>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</si>
  <si>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</si>
  <si>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</si>
  <si>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</si>
  <si>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</si>
  <si>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</si>
  <si>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</si>
  <si>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</si>
  <si>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</si>
  <si>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</si>
  <si>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</si>
  <si>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</si>
  <si>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</si>
  <si>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</si>
  <si>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</si>
  <si>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</si>
  <si>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</si>
  <si>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</si>
  <si>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</si>
  <si>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</si>
  <si>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</si>
  <si>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</si>
  <si>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</si>
  <si>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</si>
  <si>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</si>
  <si>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</si>
  <si>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</si>
  <si>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</si>
  <si>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</si>
  <si>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</si>
  <si>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</si>
  <si>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</si>
  <si>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</si>
  <si>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</si>
  <si>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</si>
  <si>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</si>
  <si>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</si>
  <si>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</si>
  <si>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</si>
  <si>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</si>
  <si>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</si>
  <si>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</si>
  <si>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</si>
  <si>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</si>
  <si>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</si>
  <si>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</si>
  <si>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</si>
  <si>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</si>
  <si>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</si>
  <si>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</si>
  <si>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</si>
  <si>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</si>
  <si>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</si>
  <si>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</si>
  <si>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</si>
  <si>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</si>
  <si>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Var</t>
  </si>
  <si>
    <t>Tot</t>
  </si>
  <si>
    <t>PROVENTI DI NATURA TRIBUTARIA</t>
  </si>
  <si>
    <t>046.004</t>
  </si>
  <si>
    <t>Trasferimenti correnti a studenti da assegnazioni Pat</t>
  </si>
  <si>
    <t>1^ VARIAZIONE AL BUDGET ECONOMICO 2025 PER CENTRO DI RESPONSABILITA'</t>
  </si>
  <si>
    <t>1^ VARIAZIONE AL BUDGET ECONOMICO 2026 PER CENTRO DI RESPONSABILITA'</t>
  </si>
  <si>
    <t>Proventi da rimborsi</t>
  </si>
  <si>
    <t>1^ VARIAZIONE AL BUDGET ECONOMICO 2027 PER CENTRO DI RESPONSABILITA'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</si>
</sst>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 wrapText="1"/>
    </xf>
    <xf numFmtId="4" fontId="0" fillId="5" borderId="1" xfId="0" applyNumberForma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vertical="center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3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4F7FA"/>
      <color rgb="FFEAF0F6"/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2"/>
  <sheetViews>
    <sheetView tabSelected="1" topLeftCell="A264" zoomScale="80" zoomScaleNormal="80" workbookViewId="0">
      <selection activeCell="K271" sqref="K271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0" bestFit="1" customWidth="1"/>
  </cols>
  <sheetData>
    <row r="1" spans="1:12" ht="30" customHeight="1" x14ac:dyDescent="0.35">
      <c r="A1" s="45" t="s">
        <v>188</v>
      </c>
      <c r="B1" s="45"/>
      <c r="C1" s="45"/>
      <c r="D1" s="45"/>
      <c r="E1" s="45"/>
      <c r="F1" s="45"/>
      <c r="G1" s="45"/>
      <c r="H1" s="45"/>
      <c r="I1" s="45"/>
    </row>
    <row r="2" spans="1:12" ht="93.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29"/>
      <c r="K3" s="29"/>
      <c r="L3" s="29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2600000</v>
      </c>
      <c r="D4" s="17">
        <f t="shared" ref="D4:I4" si="0">SUM(D7)</f>
        <v>0</v>
      </c>
      <c r="E4" s="17">
        <f t="shared" si="0"/>
        <v>0</v>
      </c>
      <c r="F4" s="17">
        <f t="shared" si="0"/>
        <v>2600000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29"/>
      <c r="K4" s="29"/>
      <c r="L4" s="29"/>
    </row>
    <row r="5" spans="1:12" s="3" customFormat="1" ht="30" customHeight="1" x14ac:dyDescent="0.25">
      <c r="A5" s="15"/>
      <c r="B5" s="24" t="s">
        <v>183</v>
      </c>
      <c r="C5" s="17">
        <f>C8</f>
        <v>0</v>
      </c>
      <c r="D5" s="17">
        <f t="shared" ref="D5:I5" si="1">D8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29"/>
      <c r="K5" s="29"/>
      <c r="L5" s="29"/>
    </row>
    <row r="6" spans="1:12" s="3" customFormat="1" ht="30" customHeight="1" x14ac:dyDescent="0.25">
      <c r="A6" s="15"/>
      <c r="B6" s="24" t="s">
        <v>184</v>
      </c>
      <c r="C6" s="17">
        <f>C4+C5</f>
        <v>2600000</v>
      </c>
      <c r="D6" s="17">
        <f t="shared" ref="D6:I6" si="2">D4+D5</f>
        <v>0</v>
      </c>
      <c r="E6" s="17">
        <f t="shared" si="2"/>
        <v>0</v>
      </c>
      <c r="F6" s="17">
        <f t="shared" si="2"/>
        <v>2600000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29"/>
      <c r="K6" s="29"/>
      <c r="L6" s="29"/>
    </row>
    <row r="7" spans="1:12" s="3" customFormat="1" ht="30" customHeight="1" x14ac:dyDescent="0.25">
      <c r="A7" s="7" t="s">
        <v>119</v>
      </c>
      <c r="B7" s="4" t="s">
        <v>0</v>
      </c>
      <c r="C7" s="34">
        <f>SUM(D7:I7)</f>
        <v>2600000</v>
      </c>
      <c r="D7" s="18">
        <v>0</v>
      </c>
      <c r="E7" s="18">
        <v>0</v>
      </c>
      <c r="F7" s="18">
        <v>2600000</v>
      </c>
      <c r="G7" s="18">
        <v>0</v>
      </c>
      <c r="H7" s="18">
        <v>0</v>
      </c>
      <c r="I7" s="18">
        <v>0</v>
      </c>
      <c r="J7" s="29"/>
      <c r="K7" s="29"/>
      <c r="L7" s="29"/>
    </row>
    <row r="8" spans="1:12" s="3" customFormat="1" ht="30" customHeight="1" x14ac:dyDescent="0.25">
      <c r="A8" s="15"/>
      <c r="B8" s="26" t="s">
        <v>183</v>
      </c>
      <c r="C8" s="34">
        <f>SUM(D8:I8)</f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29"/>
      <c r="K8" s="29"/>
      <c r="L8" s="29"/>
    </row>
    <row r="9" spans="1:12" s="3" customFormat="1" ht="30" customHeight="1" x14ac:dyDescent="0.25">
      <c r="A9" s="15"/>
      <c r="B9" s="26" t="s">
        <v>184</v>
      </c>
      <c r="C9" s="34">
        <f>C7+C8</f>
        <v>2600000</v>
      </c>
      <c r="D9" s="18">
        <f t="shared" ref="D9:I9" si="3">D7+D8</f>
        <v>0</v>
      </c>
      <c r="E9" s="18">
        <f t="shared" si="3"/>
        <v>0</v>
      </c>
      <c r="F9" s="18">
        <f t="shared" si="3"/>
        <v>2600000</v>
      </c>
      <c r="G9" s="18">
        <f t="shared" si="3"/>
        <v>0</v>
      </c>
      <c r="H9" s="18">
        <f t="shared" si="3"/>
        <v>0</v>
      </c>
      <c r="I9" s="18">
        <f t="shared" si="3"/>
        <v>0</v>
      </c>
      <c r="J9" s="29"/>
      <c r="K9" s="29"/>
      <c r="L9" s="29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3209000</v>
      </c>
      <c r="D10" s="17">
        <f>SUM(D13+D16+D19+D22)</f>
        <v>3203000</v>
      </c>
      <c r="E10" s="17">
        <f t="shared" ref="E10:I10" si="4">SUM(E13+E16+E19+E22)</f>
        <v>0</v>
      </c>
      <c r="F10" s="17">
        <f t="shared" si="4"/>
        <v>0</v>
      </c>
      <c r="G10" s="17">
        <f t="shared" si="4"/>
        <v>6000</v>
      </c>
      <c r="H10" s="17">
        <f t="shared" si="4"/>
        <v>0</v>
      </c>
      <c r="I10" s="17">
        <f t="shared" si="4"/>
        <v>0</v>
      </c>
      <c r="J10" s="29"/>
      <c r="K10" s="29"/>
      <c r="L10" s="29"/>
    </row>
    <row r="11" spans="1:12" s="3" customFormat="1" ht="30" customHeight="1" x14ac:dyDescent="0.25">
      <c r="A11" s="15"/>
      <c r="B11" s="24" t="s">
        <v>183</v>
      </c>
      <c r="C11" s="17">
        <f>C14+C17+C20+C23</f>
        <v>0</v>
      </c>
      <c r="D11" s="17">
        <f>D14+D17+D20+D23</f>
        <v>0</v>
      </c>
      <c r="E11" s="17">
        <f t="shared" ref="E11:I11" si="5">E14+E17+E20+E23</f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29"/>
      <c r="K11" s="29"/>
      <c r="L11" s="29"/>
    </row>
    <row r="12" spans="1:12" s="3" customFormat="1" ht="30" customHeight="1" x14ac:dyDescent="0.25">
      <c r="A12" s="15"/>
      <c r="B12" s="24" t="s">
        <v>184</v>
      </c>
      <c r="C12" s="17">
        <f>C10+C11</f>
        <v>3209000</v>
      </c>
      <c r="D12" s="17">
        <f t="shared" ref="D12:I12" si="6">D10+D11</f>
        <v>3203000</v>
      </c>
      <c r="E12" s="17">
        <f t="shared" si="6"/>
        <v>0</v>
      </c>
      <c r="F12" s="17">
        <f t="shared" si="6"/>
        <v>0</v>
      </c>
      <c r="G12" s="17">
        <f t="shared" si="6"/>
        <v>6000</v>
      </c>
      <c r="H12" s="17">
        <f t="shared" si="6"/>
        <v>0</v>
      </c>
      <c r="I12" s="17">
        <f t="shared" si="6"/>
        <v>0</v>
      </c>
      <c r="J12" s="29"/>
      <c r="K12" s="29"/>
      <c r="L12" s="29"/>
    </row>
    <row r="13" spans="1:12" s="3" customFormat="1" ht="30" customHeight="1" x14ac:dyDescent="0.25">
      <c r="A13" s="7" t="s">
        <v>120</v>
      </c>
      <c r="B13" s="4" t="s">
        <v>4</v>
      </c>
      <c r="C13" s="34">
        <f>SUM(D13:I13)</f>
        <v>9000</v>
      </c>
      <c r="D13" s="18">
        <v>3000</v>
      </c>
      <c r="E13" s="18">
        <v>0</v>
      </c>
      <c r="F13" s="18">
        <v>0</v>
      </c>
      <c r="G13" s="18">
        <v>6000</v>
      </c>
      <c r="H13" s="18">
        <v>0</v>
      </c>
      <c r="I13" s="18">
        <v>0</v>
      </c>
      <c r="J13" s="29"/>
      <c r="K13" s="29"/>
      <c r="L13" s="29"/>
    </row>
    <row r="14" spans="1:12" s="3" customFormat="1" ht="30" customHeight="1" x14ac:dyDescent="0.25">
      <c r="A14" s="7"/>
      <c r="B14" s="26" t="s">
        <v>183</v>
      </c>
      <c r="C14" s="34">
        <f>SUM(D14:I14)</f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29"/>
      <c r="K14" s="29"/>
      <c r="L14" s="29"/>
    </row>
    <row r="15" spans="1:12" s="3" customFormat="1" ht="30" customHeight="1" x14ac:dyDescent="0.25">
      <c r="A15" s="15"/>
      <c r="B15" s="26" t="s">
        <v>184</v>
      </c>
      <c r="C15" s="34">
        <f>C13+C14</f>
        <v>9000</v>
      </c>
      <c r="D15" s="18">
        <f t="shared" ref="D15:I15" si="7">D13+D14</f>
        <v>3000</v>
      </c>
      <c r="E15" s="18">
        <f t="shared" si="7"/>
        <v>0</v>
      </c>
      <c r="F15" s="18">
        <f t="shared" si="7"/>
        <v>0</v>
      </c>
      <c r="G15" s="18">
        <f t="shared" si="7"/>
        <v>6000</v>
      </c>
      <c r="H15" s="18">
        <f t="shared" si="7"/>
        <v>0</v>
      </c>
      <c r="I15" s="18">
        <f t="shared" si="7"/>
        <v>0</v>
      </c>
      <c r="J15" s="29"/>
      <c r="K15" s="29"/>
      <c r="L15" s="29"/>
    </row>
    <row r="16" spans="1:12" s="3" customFormat="1" ht="30" customHeight="1" x14ac:dyDescent="0.25">
      <c r="A16" s="7" t="s">
        <v>121</v>
      </c>
      <c r="B16" s="4" t="s">
        <v>5</v>
      </c>
      <c r="C16" s="34">
        <f>SUM(D16:I16)</f>
        <v>3200000</v>
      </c>
      <c r="D16" s="18">
        <v>3200000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29"/>
      <c r="K16" s="29"/>
      <c r="L16" s="29"/>
    </row>
    <row r="17" spans="1:12" s="3" customFormat="1" ht="30" customHeight="1" x14ac:dyDescent="0.25">
      <c r="A17" s="7"/>
      <c r="B17" s="26" t="s">
        <v>183</v>
      </c>
      <c r="C17" s="34">
        <f>SUM(D17:I17)</f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29"/>
      <c r="K17" s="29"/>
      <c r="L17" s="29"/>
    </row>
    <row r="18" spans="1:12" s="3" customFormat="1" ht="30" customHeight="1" x14ac:dyDescent="0.25">
      <c r="A18" s="7"/>
      <c r="B18" s="26" t="s">
        <v>184</v>
      </c>
      <c r="C18" s="34">
        <f>C16+C17</f>
        <v>3200000</v>
      </c>
      <c r="D18" s="18">
        <f t="shared" ref="D18:I18" si="8">D16+D17</f>
        <v>3200000</v>
      </c>
      <c r="E18" s="18">
        <f t="shared" si="8"/>
        <v>0</v>
      </c>
      <c r="F18" s="18">
        <f t="shared" si="8"/>
        <v>0</v>
      </c>
      <c r="G18" s="18">
        <f t="shared" si="8"/>
        <v>0</v>
      </c>
      <c r="H18" s="18">
        <f t="shared" si="8"/>
        <v>0</v>
      </c>
      <c r="I18" s="18">
        <f t="shared" si="8"/>
        <v>0</v>
      </c>
      <c r="J18" s="29"/>
      <c r="K18" s="29"/>
      <c r="L18" s="29"/>
    </row>
    <row r="19" spans="1:12" s="3" customFormat="1" ht="30" customHeight="1" x14ac:dyDescent="0.25">
      <c r="A19" s="7" t="s">
        <v>122</v>
      </c>
      <c r="B19" s="4" t="s">
        <v>6</v>
      </c>
      <c r="C19" s="34">
        <f>SUM(D19:I19)</f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29"/>
      <c r="K19" s="29"/>
      <c r="L19" s="29"/>
    </row>
    <row r="20" spans="1:12" s="3" customFormat="1" ht="30" customHeight="1" x14ac:dyDescent="0.25">
      <c r="A20" s="7"/>
      <c r="B20" s="26" t="s">
        <v>183</v>
      </c>
      <c r="C20" s="34">
        <f>SUM(D20:I20)</f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29"/>
      <c r="K20" s="29"/>
      <c r="L20" s="29"/>
    </row>
    <row r="21" spans="1:12" s="3" customFormat="1" ht="30" customHeight="1" x14ac:dyDescent="0.25">
      <c r="A21" s="7"/>
      <c r="B21" s="26" t="s">
        <v>184</v>
      </c>
      <c r="C21" s="34">
        <f>C19+C20</f>
        <v>0</v>
      </c>
      <c r="D21" s="18">
        <f t="shared" ref="D21:I21" si="9">D19+D20</f>
        <v>0</v>
      </c>
      <c r="E21" s="18">
        <f t="shared" si="9"/>
        <v>0</v>
      </c>
      <c r="F21" s="18">
        <f t="shared" si="9"/>
        <v>0</v>
      </c>
      <c r="G21" s="18">
        <f t="shared" si="9"/>
        <v>0</v>
      </c>
      <c r="H21" s="18">
        <f t="shared" si="9"/>
        <v>0</v>
      </c>
      <c r="I21" s="18">
        <f t="shared" si="9"/>
        <v>0</v>
      </c>
      <c r="J21" s="29"/>
      <c r="K21" s="29"/>
      <c r="L21" s="29"/>
    </row>
    <row r="22" spans="1:12" s="3" customFormat="1" ht="30" customHeight="1" x14ac:dyDescent="0.25">
      <c r="A22" s="7" t="s">
        <v>123</v>
      </c>
      <c r="B22" s="4" t="s">
        <v>7</v>
      </c>
      <c r="C22" s="34">
        <f t="shared" ref="C22:C23" si="10">SUM(D22:I22)</f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29"/>
      <c r="K22" s="29"/>
      <c r="L22" s="29"/>
    </row>
    <row r="23" spans="1:12" s="3" customFormat="1" ht="30" customHeight="1" x14ac:dyDescent="0.25">
      <c r="A23" s="7"/>
      <c r="B23" s="26" t="s">
        <v>183</v>
      </c>
      <c r="C23" s="34">
        <f t="shared" si="10"/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29"/>
      <c r="K23" s="29"/>
      <c r="L23" s="29"/>
    </row>
    <row r="24" spans="1:12" s="3" customFormat="1" ht="30" customHeight="1" x14ac:dyDescent="0.25">
      <c r="A24" s="7"/>
      <c r="B24" s="26" t="s">
        <v>184</v>
      </c>
      <c r="C24" s="34">
        <f>C22+C23</f>
        <v>0</v>
      </c>
      <c r="D24" s="18">
        <f t="shared" ref="D24:I24" si="11">D22+D23</f>
        <v>0</v>
      </c>
      <c r="E24" s="18">
        <f t="shared" si="11"/>
        <v>0</v>
      </c>
      <c r="F24" s="18">
        <f t="shared" si="11"/>
        <v>0</v>
      </c>
      <c r="G24" s="18">
        <f t="shared" si="11"/>
        <v>0</v>
      </c>
      <c r="H24" s="18">
        <f t="shared" si="11"/>
        <v>0</v>
      </c>
      <c r="I24" s="18">
        <f t="shared" si="11"/>
        <v>0</v>
      </c>
      <c r="J24" s="29"/>
      <c r="K24" s="29"/>
      <c r="L24" s="29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21464337.109999999</v>
      </c>
      <c r="D25" s="17">
        <f t="shared" si="12"/>
        <v>2714128.66</v>
      </c>
      <c r="E25" s="17">
        <f t="shared" si="12"/>
        <v>1392810</v>
      </c>
      <c r="F25" s="17">
        <f t="shared" si="12"/>
        <v>12151339.85</v>
      </c>
      <c r="G25" s="17">
        <f t="shared" si="12"/>
        <v>2165710</v>
      </c>
      <c r="H25" s="17">
        <f t="shared" si="12"/>
        <v>623705</v>
      </c>
      <c r="I25" s="17">
        <f t="shared" si="12"/>
        <v>2416643.6</v>
      </c>
      <c r="J25" s="29"/>
      <c r="K25" s="29"/>
      <c r="L25" s="29"/>
    </row>
    <row r="26" spans="1:12" s="3" customFormat="1" ht="30" customHeight="1" x14ac:dyDescent="0.25">
      <c r="A26" s="15"/>
      <c r="B26" s="24" t="s">
        <v>183</v>
      </c>
      <c r="C26" s="17">
        <f>C29+C32+C35</f>
        <v>352615.92</v>
      </c>
      <c r="D26" s="17">
        <f>D29+D32+D35</f>
        <v>401760</v>
      </c>
      <c r="E26" s="17">
        <f t="shared" si="12"/>
        <v>475900</v>
      </c>
      <c r="F26" s="17">
        <f t="shared" si="12"/>
        <v>-841196.53</v>
      </c>
      <c r="G26" s="17">
        <f t="shared" si="12"/>
        <v>225400</v>
      </c>
      <c r="H26" s="17">
        <f t="shared" si="12"/>
        <v>38000</v>
      </c>
      <c r="I26" s="17">
        <f t="shared" si="12"/>
        <v>52752.45</v>
      </c>
      <c r="J26" s="29"/>
      <c r="K26" s="29"/>
      <c r="L26" s="29"/>
    </row>
    <row r="27" spans="1:12" s="3" customFormat="1" ht="30" customHeight="1" x14ac:dyDescent="0.25">
      <c r="A27" s="15"/>
      <c r="B27" s="24" t="s">
        <v>184</v>
      </c>
      <c r="C27" s="17">
        <f>C25+C26</f>
        <v>21816953.030000001</v>
      </c>
      <c r="D27" s="17">
        <f t="shared" ref="D27:I27" si="13">D25+D26</f>
        <v>3115888.66</v>
      </c>
      <c r="E27" s="17">
        <f t="shared" si="13"/>
        <v>1868710</v>
      </c>
      <c r="F27" s="17">
        <f t="shared" si="13"/>
        <v>11310143.32</v>
      </c>
      <c r="G27" s="17">
        <f t="shared" si="13"/>
        <v>2391110</v>
      </c>
      <c r="H27" s="17">
        <f t="shared" si="13"/>
        <v>661705</v>
      </c>
      <c r="I27" s="17">
        <f t="shared" si="13"/>
        <v>2469396.0500000003</v>
      </c>
      <c r="J27" s="29"/>
      <c r="K27" s="29"/>
      <c r="L27" s="29"/>
    </row>
    <row r="28" spans="1:12" s="3" customFormat="1" ht="30" customHeight="1" x14ac:dyDescent="0.25">
      <c r="A28" s="19" t="s">
        <v>124</v>
      </c>
      <c r="B28" s="20" t="s">
        <v>9</v>
      </c>
      <c r="C28" s="34">
        <f t="shared" ref="C28:C29" si="14">SUM(D28:I28)</f>
        <v>18564337.109999999</v>
      </c>
      <c r="D28" s="32">
        <v>1311128.6599999999</v>
      </c>
      <c r="E28" s="32">
        <v>1242810</v>
      </c>
      <c r="F28" s="32">
        <v>12151339.85</v>
      </c>
      <c r="G28" s="32">
        <v>1052710</v>
      </c>
      <c r="H28" s="32">
        <v>393705</v>
      </c>
      <c r="I28" s="32">
        <v>2412643.6</v>
      </c>
      <c r="J28" s="29"/>
      <c r="K28" s="29"/>
      <c r="L28" s="29"/>
    </row>
    <row r="29" spans="1:12" s="3" customFormat="1" ht="30" customHeight="1" x14ac:dyDescent="0.25">
      <c r="A29" s="19"/>
      <c r="B29" s="26" t="s">
        <v>183</v>
      </c>
      <c r="C29" s="34">
        <f t="shared" si="14"/>
        <v>352615.92</v>
      </c>
      <c r="D29" s="32">
        <v>401760</v>
      </c>
      <c r="E29" s="32">
        <v>475900</v>
      </c>
      <c r="F29" s="32">
        <v>-841196.53</v>
      </c>
      <c r="G29" s="32">
        <v>225400</v>
      </c>
      <c r="H29" s="32">
        <v>38000</v>
      </c>
      <c r="I29" s="32">
        <v>52752.45</v>
      </c>
      <c r="J29" s="29"/>
      <c r="K29" s="29"/>
      <c r="L29" s="29"/>
    </row>
    <row r="30" spans="1:12" s="3" customFormat="1" ht="30" customHeight="1" x14ac:dyDescent="0.25">
      <c r="A30" s="19"/>
      <c r="B30" s="26" t="s">
        <v>184</v>
      </c>
      <c r="C30" s="34">
        <f>SUM(C28:C29)</f>
        <v>18916953.030000001</v>
      </c>
      <c r="D30" s="18">
        <f t="shared" ref="D30:H30" si="15">SUM(D28:D29)</f>
        <v>1712888.66</v>
      </c>
      <c r="E30" s="18">
        <f t="shared" si="15"/>
        <v>1718710</v>
      </c>
      <c r="F30" s="18">
        <f t="shared" si="15"/>
        <v>11310143.32</v>
      </c>
      <c r="G30" s="18">
        <f t="shared" si="15"/>
        <v>1278110</v>
      </c>
      <c r="H30" s="18">
        <f t="shared" si="15"/>
        <v>431705</v>
      </c>
      <c r="I30" s="18">
        <f>SUM(I28:I29)</f>
        <v>2465396.0500000003</v>
      </c>
      <c r="J30" s="29"/>
      <c r="K30" s="29"/>
      <c r="L30" s="29"/>
    </row>
    <row r="31" spans="1:12" s="3" customFormat="1" ht="30" customHeight="1" x14ac:dyDescent="0.25">
      <c r="A31" s="7" t="s">
        <v>125</v>
      </c>
      <c r="B31" s="4" t="s">
        <v>10</v>
      </c>
      <c r="C31" s="34">
        <f t="shared" ref="C31:C32" si="16">SUM(D31:I31)</f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29"/>
      <c r="K31" s="29"/>
      <c r="L31" s="29"/>
    </row>
    <row r="32" spans="1:12" s="3" customFormat="1" ht="30" customHeight="1" x14ac:dyDescent="0.25">
      <c r="A32" s="7"/>
      <c r="B32" s="26" t="s">
        <v>183</v>
      </c>
      <c r="C32" s="34">
        <f t="shared" si="16"/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29"/>
      <c r="K32" s="29"/>
      <c r="L32" s="29"/>
    </row>
    <row r="33" spans="1:12" s="3" customFormat="1" ht="30" customHeight="1" x14ac:dyDescent="0.25">
      <c r="A33" s="7"/>
      <c r="B33" s="26" t="s">
        <v>184</v>
      </c>
      <c r="C33" s="34">
        <f>C31+C32</f>
        <v>0</v>
      </c>
      <c r="D33" s="18">
        <f t="shared" ref="D33:H33" si="17">D31+D32</f>
        <v>0</v>
      </c>
      <c r="E33" s="18">
        <f t="shared" si="17"/>
        <v>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ref="I33" si="18">I31+I32</f>
        <v>0</v>
      </c>
      <c r="J33" s="29"/>
      <c r="K33" s="29"/>
      <c r="L33" s="29"/>
    </row>
    <row r="34" spans="1:12" s="3" customFormat="1" ht="30" customHeight="1" x14ac:dyDescent="0.25">
      <c r="A34" s="7" t="s">
        <v>126</v>
      </c>
      <c r="B34" s="4" t="s">
        <v>11</v>
      </c>
      <c r="C34" s="34">
        <f t="shared" ref="C34:C35" si="19">SUM(D34:I34)</f>
        <v>2900000</v>
      </c>
      <c r="D34" s="18">
        <v>1403000</v>
      </c>
      <c r="E34" s="18">
        <v>150000</v>
      </c>
      <c r="F34" s="18">
        <v>0</v>
      </c>
      <c r="G34" s="18">
        <v>1113000</v>
      </c>
      <c r="H34" s="18">
        <v>230000</v>
      </c>
      <c r="I34" s="18">
        <v>4000</v>
      </c>
      <c r="J34" s="29"/>
      <c r="K34" s="29"/>
      <c r="L34" s="29"/>
    </row>
    <row r="35" spans="1:12" s="3" customFormat="1" ht="30" customHeight="1" x14ac:dyDescent="0.25">
      <c r="A35" s="7"/>
      <c r="B35" s="26" t="s">
        <v>183</v>
      </c>
      <c r="C35" s="34">
        <f t="shared" si="19"/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29"/>
      <c r="K35" s="29"/>
      <c r="L35" s="29"/>
    </row>
    <row r="36" spans="1:12" s="3" customFormat="1" ht="30" customHeight="1" x14ac:dyDescent="0.25">
      <c r="A36" s="7"/>
      <c r="B36" s="26" t="s">
        <v>184</v>
      </c>
      <c r="C36" s="34">
        <f>C34+C35</f>
        <v>2900000</v>
      </c>
      <c r="D36" s="18">
        <f t="shared" ref="D36:I36" si="20">D34+D35</f>
        <v>1403000</v>
      </c>
      <c r="E36" s="18">
        <f t="shared" si="20"/>
        <v>150000</v>
      </c>
      <c r="F36" s="18">
        <f t="shared" si="20"/>
        <v>0</v>
      </c>
      <c r="G36" s="18">
        <f t="shared" si="20"/>
        <v>1113000</v>
      </c>
      <c r="H36" s="18">
        <f t="shared" si="20"/>
        <v>230000</v>
      </c>
      <c r="I36" s="18">
        <f t="shared" si="20"/>
        <v>4000</v>
      </c>
      <c r="J36" s="29"/>
      <c r="K36" s="29"/>
      <c r="L36" s="29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740000</v>
      </c>
      <c r="D37" s="17">
        <f t="shared" ref="D37:I37" si="21">D40+D43+D46+D49</f>
        <v>26500</v>
      </c>
      <c r="E37" s="17">
        <f t="shared" si="21"/>
        <v>93000</v>
      </c>
      <c r="F37" s="17">
        <f t="shared" si="21"/>
        <v>563000</v>
      </c>
      <c r="G37" s="17">
        <f t="shared" si="21"/>
        <v>47500</v>
      </c>
      <c r="H37" s="17">
        <f t="shared" si="21"/>
        <v>5000</v>
      </c>
      <c r="I37" s="17">
        <f t="shared" si="21"/>
        <v>5000</v>
      </c>
      <c r="J37" s="29"/>
      <c r="K37" s="29"/>
      <c r="L37" s="29"/>
    </row>
    <row r="38" spans="1:12" s="3" customFormat="1" ht="30" customHeight="1" x14ac:dyDescent="0.25">
      <c r="A38" s="15"/>
      <c r="B38" s="24" t="s">
        <v>183</v>
      </c>
      <c r="C38" s="17">
        <f>C41+C44+C47+C50</f>
        <v>0</v>
      </c>
      <c r="D38" s="17">
        <f>D41+D44+D47+D50</f>
        <v>0</v>
      </c>
      <c r="E38" s="17">
        <f t="shared" ref="E38:I38" si="22">E41+E44+E47+E50</f>
        <v>0</v>
      </c>
      <c r="F38" s="17">
        <f t="shared" si="22"/>
        <v>0</v>
      </c>
      <c r="G38" s="17">
        <f t="shared" si="22"/>
        <v>0</v>
      </c>
      <c r="H38" s="17">
        <f t="shared" si="22"/>
        <v>0</v>
      </c>
      <c r="I38" s="17">
        <f t="shared" si="22"/>
        <v>0</v>
      </c>
      <c r="J38" s="29"/>
      <c r="K38" s="29"/>
      <c r="L38" s="29"/>
    </row>
    <row r="39" spans="1:12" s="3" customFormat="1" ht="30" customHeight="1" x14ac:dyDescent="0.25">
      <c r="A39" s="15"/>
      <c r="B39" s="24" t="s">
        <v>184</v>
      </c>
      <c r="C39" s="17">
        <f>C37+C38</f>
        <v>740000</v>
      </c>
      <c r="D39" s="17">
        <f t="shared" ref="D39:I39" si="23">D37+D38</f>
        <v>26500</v>
      </c>
      <c r="E39" s="17">
        <f t="shared" si="23"/>
        <v>93000</v>
      </c>
      <c r="F39" s="17">
        <f t="shared" si="23"/>
        <v>563000</v>
      </c>
      <c r="G39" s="17">
        <f t="shared" si="23"/>
        <v>47500</v>
      </c>
      <c r="H39" s="17">
        <f t="shared" si="23"/>
        <v>5000</v>
      </c>
      <c r="I39" s="17">
        <f t="shared" si="23"/>
        <v>5000</v>
      </c>
      <c r="J39" s="29"/>
      <c r="K39" s="29"/>
      <c r="L39" s="29"/>
    </row>
    <row r="40" spans="1:12" s="3" customFormat="1" ht="30" customHeight="1" x14ac:dyDescent="0.25">
      <c r="A40" s="7" t="s">
        <v>127</v>
      </c>
      <c r="B40" s="4" t="s">
        <v>13</v>
      </c>
      <c r="C40" s="34">
        <f>SUM(D40:I40)</f>
        <v>11000</v>
      </c>
      <c r="D40" s="18">
        <v>8500</v>
      </c>
      <c r="E40" s="18">
        <v>0</v>
      </c>
      <c r="F40" s="18">
        <v>0</v>
      </c>
      <c r="G40" s="18">
        <v>2500</v>
      </c>
      <c r="H40" s="18">
        <v>0</v>
      </c>
      <c r="I40" s="18">
        <v>0</v>
      </c>
      <c r="J40" s="29"/>
      <c r="K40" s="29"/>
      <c r="L40" s="29"/>
    </row>
    <row r="41" spans="1:12" s="3" customFormat="1" ht="30" customHeight="1" x14ac:dyDescent="0.25">
      <c r="A41" s="7"/>
      <c r="B41" s="26" t="s">
        <v>183</v>
      </c>
      <c r="C41" s="34">
        <f t="shared" ref="C41" si="24">SUM(D41:I41)</f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29"/>
      <c r="K41" s="29"/>
      <c r="L41" s="29"/>
    </row>
    <row r="42" spans="1:12" s="3" customFormat="1" ht="30" customHeight="1" x14ac:dyDescent="0.25">
      <c r="A42" s="7"/>
      <c r="B42" s="26" t="s">
        <v>184</v>
      </c>
      <c r="C42" s="34">
        <f>C40+C41</f>
        <v>11000</v>
      </c>
      <c r="D42" s="18">
        <f>D40+D41</f>
        <v>8500</v>
      </c>
      <c r="E42" s="18">
        <f t="shared" ref="E42:I42" si="25">E40+E41</f>
        <v>0</v>
      </c>
      <c r="F42" s="18">
        <f t="shared" si="25"/>
        <v>0</v>
      </c>
      <c r="G42" s="18">
        <f t="shared" si="25"/>
        <v>2500</v>
      </c>
      <c r="H42" s="18">
        <f t="shared" si="25"/>
        <v>0</v>
      </c>
      <c r="I42" s="18">
        <f t="shared" si="25"/>
        <v>0</v>
      </c>
      <c r="J42" s="29"/>
      <c r="K42" s="29"/>
      <c r="L42" s="29"/>
    </row>
    <row r="43" spans="1:12" s="3" customFormat="1" ht="30" customHeight="1" x14ac:dyDescent="0.25">
      <c r="A43" s="7" t="s">
        <v>128</v>
      </c>
      <c r="B43" s="4" t="s">
        <v>14</v>
      </c>
      <c r="C43" s="34">
        <f t="shared" ref="C43:C44" si="26">SUM(D43:I43)</f>
        <v>6000</v>
      </c>
      <c r="D43" s="18">
        <v>0</v>
      </c>
      <c r="E43" s="18">
        <v>4000</v>
      </c>
      <c r="F43" s="18">
        <v>2000</v>
      </c>
      <c r="G43" s="18">
        <v>0</v>
      </c>
      <c r="H43" s="18">
        <v>0</v>
      </c>
      <c r="I43" s="18">
        <v>0</v>
      </c>
      <c r="J43" s="29"/>
      <c r="K43" s="29"/>
      <c r="L43" s="29"/>
    </row>
    <row r="44" spans="1:12" s="3" customFormat="1" ht="30" customHeight="1" x14ac:dyDescent="0.25">
      <c r="A44" s="7"/>
      <c r="B44" s="26" t="s">
        <v>183</v>
      </c>
      <c r="C44" s="34">
        <f t="shared" si="26"/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29"/>
      <c r="K44" s="29"/>
      <c r="L44" s="29"/>
    </row>
    <row r="45" spans="1:12" s="3" customFormat="1" ht="30" customHeight="1" x14ac:dyDescent="0.25">
      <c r="A45" s="7"/>
      <c r="B45" s="26" t="s">
        <v>184</v>
      </c>
      <c r="C45" s="34">
        <f>C43+C44</f>
        <v>6000</v>
      </c>
      <c r="D45" s="18">
        <v>0</v>
      </c>
      <c r="E45" s="18">
        <f t="shared" ref="E45:I45" si="27">E43+E44</f>
        <v>4000</v>
      </c>
      <c r="F45" s="18">
        <f t="shared" si="27"/>
        <v>2000</v>
      </c>
      <c r="G45" s="18">
        <f t="shared" si="27"/>
        <v>0</v>
      </c>
      <c r="H45" s="18">
        <f t="shared" si="27"/>
        <v>0</v>
      </c>
      <c r="I45" s="18">
        <f t="shared" si="27"/>
        <v>0</v>
      </c>
      <c r="J45" s="29"/>
      <c r="K45" s="29"/>
      <c r="L45" s="29"/>
    </row>
    <row r="46" spans="1:12" s="3" customFormat="1" ht="30" customHeight="1" x14ac:dyDescent="0.25">
      <c r="A46" s="7" t="s">
        <v>129</v>
      </c>
      <c r="B46" s="4" t="s">
        <v>15</v>
      </c>
      <c r="C46" s="34">
        <f t="shared" ref="C46:C47" si="28">SUM(D46:I46)</f>
        <v>569000</v>
      </c>
      <c r="D46" s="18">
        <v>6000</v>
      </c>
      <c r="E46" s="18">
        <v>3000</v>
      </c>
      <c r="F46" s="18">
        <v>560000</v>
      </c>
      <c r="G46" s="18">
        <v>0</v>
      </c>
      <c r="H46" s="18">
        <v>0</v>
      </c>
      <c r="I46" s="18">
        <v>0</v>
      </c>
      <c r="J46" s="29"/>
      <c r="K46" s="29"/>
      <c r="L46" s="29"/>
    </row>
    <row r="47" spans="1:12" s="3" customFormat="1" ht="30" customHeight="1" x14ac:dyDescent="0.25">
      <c r="A47" s="7"/>
      <c r="B47" s="26" t="s">
        <v>183</v>
      </c>
      <c r="C47" s="34">
        <f t="shared" si="28"/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29"/>
      <c r="K47" s="29"/>
      <c r="L47" s="29"/>
    </row>
    <row r="48" spans="1:12" s="3" customFormat="1" ht="30" customHeight="1" x14ac:dyDescent="0.25">
      <c r="A48" s="7"/>
      <c r="B48" s="26" t="s">
        <v>184</v>
      </c>
      <c r="C48" s="34">
        <f>C46+C47</f>
        <v>569000</v>
      </c>
      <c r="D48" s="18">
        <f t="shared" ref="D48:I48" si="29">D46+D47</f>
        <v>6000</v>
      </c>
      <c r="E48" s="18">
        <f t="shared" si="29"/>
        <v>3000</v>
      </c>
      <c r="F48" s="18">
        <f t="shared" si="29"/>
        <v>560000</v>
      </c>
      <c r="G48" s="18">
        <f t="shared" si="29"/>
        <v>0</v>
      </c>
      <c r="H48" s="18">
        <f t="shared" si="29"/>
        <v>0</v>
      </c>
      <c r="I48" s="18">
        <f t="shared" si="29"/>
        <v>0</v>
      </c>
      <c r="J48" s="29"/>
      <c r="K48" s="29"/>
      <c r="L48" s="29"/>
    </row>
    <row r="49" spans="1:12" s="3" customFormat="1" ht="30" customHeight="1" x14ac:dyDescent="0.25">
      <c r="A49" s="7" t="s">
        <v>130</v>
      </c>
      <c r="B49" s="4" t="s">
        <v>16</v>
      </c>
      <c r="C49" s="34">
        <f t="shared" ref="C49:C50" si="30">SUM(D49:I49)</f>
        <v>154000</v>
      </c>
      <c r="D49" s="18">
        <v>12000</v>
      </c>
      <c r="E49" s="18">
        <v>86000</v>
      </c>
      <c r="F49" s="18">
        <v>1000</v>
      </c>
      <c r="G49" s="18">
        <v>45000</v>
      </c>
      <c r="H49" s="18">
        <v>5000</v>
      </c>
      <c r="I49" s="18">
        <v>5000</v>
      </c>
      <c r="J49" s="29"/>
      <c r="K49" s="29"/>
      <c r="L49" s="29"/>
    </row>
    <row r="50" spans="1:12" s="3" customFormat="1" ht="30" customHeight="1" x14ac:dyDescent="0.25">
      <c r="A50" s="7"/>
      <c r="B50" s="26" t="s">
        <v>183</v>
      </c>
      <c r="C50" s="34">
        <f t="shared" si="30"/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29"/>
      <c r="K50" s="29"/>
      <c r="L50" s="29"/>
    </row>
    <row r="51" spans="1:12" s="3" customFormat="1" ht="30" customHeight="1" x14ac:dyDescent="0.25">
      <c r="A51" s="7"/>
      <c r="B51" s="26" t="s">
        <v>184</v>
      </c>
      <c r="C51" s="34">
        <f>C49+C50</f>
        <v>154000</v>
      </c>
      <c r="D51" s="18">
        <f t="shared" ref="D51:I51" si="31">D49+D50</f>
        <v>12000</v>
      </c>
      <c r="E51" s="18">
        <f t="shared" si="31"/>
        <v>86000</v>
      </c>
      <c r="F51" s="18">
        <f t="shared" si="31"/>
        <v>1000</v>
      </c>
      <c r="G51" s="18">
        <f t="shared" si="31"/>
        <v>45000</v>
      </c>
      <c r="H51" s="18">
        <f t="shared" si="31"/>
        <v>5000</v>
      </c>
      <c r="I51" s="18">
        <f t="shared" si="31"/>
        <v>5000</v>
      </c>
      <c r="J51" s="29"/>
      <c r="K51" s="29"/>
      <c r="L51" s="29"/>
    </row>
    <row r="52" spans="1:12" s="3" customFormat="1" ht="30" customHeight="1" x14ac:dyDescent="0.25">
      <c r="A52" s="21"/>
      <c r="B52" s="5" t="s">
        <v>17</v>
      </c>
      <c r="C52" s="6">
        <f>C4+C10+C25+C37</f>
        <v>28013337.109999999</v>
      </c>
      <c r="D52" s="6">
        <f t="shared" ref="D52:I52" si="32">D4+D10+D25+D37</f>
        <v>5943628.6600000001</v>
      </c>
      <c r="E52" s="6">
        <f t="shared" si="32"/>
        <v>1485810</v>
      </c>
      <c r="F52" s="6">
        <f t="shared" si="32"/>
        <v>15314339.85</v>
      </c>
      <c r="G52" s="6">
        <f t="shared" si="32"/>
        <v>2219210</v>
      </c>
      <c r="H52" s="6">
        <f t="shared" si="32"/>
        <v>628705</v>
      </c>
      <c r="I52" s="6">
        <f t="shared" si="32"/>
        <v>2421643.6</v>
      </c>
      <c r="J52" s="33"/>
      <c r="K52" s="29"/>
      <c r="L52" s="29"/>
    </row>
    <row r="53" spans="1:12" s="3" customFormat="1" ht="30" customHeight="1" x14ac:dyDescent="0.25">
      <c r="A53" s="21"/>
      <c r="B53" s="25" t="s">
        <v>183</v>
      </c>
      <c r="C53" s="6">
        <f t="shared" ref="C53:I53" si="33">C5+C11+C26+C38</f>
        <v>352615.92</v>
      </c>
      <c r="D53" s="6">
        <f t="shared" si="33"/>
        <v>401760</v>
      </c>
      <c r="E53" s="6">
        <f t="shared" si="33"/>
        <v>475900</v>
      </c>
      <c r="F53" s="6">
        <f t="shared" si="33"/>
        <v>-841196.53</v>
      </c>
      <c r="G53" s="6">
        <f t="shared" si="33"/>
        <v>225400</v>
      </c>
      <c r="H53" s="6">
        <f t="shared" si="33"/>
        <v>38000</v>
      </c>
      <c r="I53" s="6">
        <f t="shared" si="33"/>
        <v>52752.45</v>
      </c>
      <c r="J53" s="33"/>
      <c r="K53" s="29"/>
      <c r="L53" s="29"/>
    </row>
    <row r="54" spans="1:12" s="3" customFormat="1" ht="30" customHeight="1" x14ac:dyDescent="0.25">
      <c r="A54" s="21"/>
      <c r="B54" s="25" t="s">
        <v>184</v>
      </c>
      <c r="C54" s="6">
        <f>C52+C53</f>
        <v>28365953.030000001</v>
      </c>
      <c r="D54" s="6">
        <f t="shared" ref="D54:I54" si="34">D52+D53</f>
        <v>6345388.6600000001</v>
      </c>
      <c r="E54" s="6">
        <f t="shared" si="34"/>
        <v>1961710</v>
      </c>
      <c r="F54" s="6">
        <f t="shared" si="34"/>
        <v>14473143.32</v>
      </c>
      <c r="G54" s="6">
        <f t="shared" si="34"/>
        <v>2444610</v>
      </c>
      <c r="H54" s="6">
        <f t="shared" si="34"/>
        <v>666705</v>
      </c>
      <c r="I54" s="6">
        <f t="shared" si="34"/>
        <v>2474396.0500000003</v>
      </c>
      <c r="J54" s="33"/>
      <c r="K54" s="29"/>
      <c r="L54" s="29"/>
    </row>
    <row r="55" spans="1:12" s="3" customFormat="1" ht="9.9499999999999993" customHeight="1" x14ac:dyDescent="0.25">
      <c r="A55" s="22"/>
      <c r="B55" s="9"/>
      <c r="C55" s="10"/>
      <c r="D55" s="10"/>
      <c r="E55" s="10"/>
      <c r="F55" s="10"/>
      <c r="G55" s="10"/>
      <c r="H55" s="10"/>
      <c r="I55" s="10"/>
      <c r="J55" s="29"/>
      <c r="K55" s="29"/>
      <c r="L55" s="29"/>
    </row>
    <row r="56" spans="1:12" s="3" customFormat="1" ht="30" customHeight="1" x14ac:dyDescent="0.25">
      <c r="A56" s="8" t="s">
        <v>18</v>
      </c>
      <c r="B56" s="5" t="s">
        <v>19</v>
      </c>
      <c r="C56" s="23"/>
      <c r="D56" s="23"/>
      <c r="E56" s="23"/>
      <c r="F56" s="23"/>
      <c r="G56" s="23"/>
      <c r="H56" s="23"/>
      <c r="I56" s="23"/>
      <c r="J56" s="29"/>
      <c r="K56" s="29"/>
      <c r="L56" s="29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82000</v>
      </c>
      <c r="D57" s="17">
        <f t="shared" ref="D57:I57" si="35">SUM(D60+D63)</f>
        <v>50000</v>
      </c>
      <c r="E57" s="17">
        <f t="shared" si="35"/>
        <v>5000</v>
      </c>
      <c r="F57" s="17">
        <f t="shared" si="35"/>
        <v>2000</v>
      </c>
      <c r="G57" s="17">
        <f t="shared" si="35"/>
        <v>15000</v>
      </c>
      <c r="H57" s="17">
        <f t="shared" si="35"/>
        <v>4500</v>
      </c>
      <c r="I57" s="17">
        <f t="shared" si="35"/>
        <v>5500</v>
      </c>
      <c r="J57" s="29"/>
      <c r="K57" s="29"/>
      <c r="L57" s="29"/>
    </row>
    <row r="58" spans="1:12" s="3" customFormat="1" ht="30" customHeight="1" x14ac:dyDescent="0.25">
      <c r="A58" s="15"/>
      <c r="B58" s="24" t="s">
        <v>183</v>
      </c>
      <c r="C58" s="17">
        <f>C61+C64</f>
        <v>13400</v>
      </c>
      <c r="D58" s="17">
        <f>D61+D64</f>
        <v>0</v>
      </c>
      <c r="E58" s="17">
        <f t="shared" ref="E58:I58" si="36">E61+E64</f>
        <v>0</v>
      </c>
      <c r="F58" s="17">
        <f t="shared" si="36"/>
        <v>0</v>
      </c>
      <c r="G58" s="17">
        <f t="shared" si="36"/>
        <v>14000</v>
      </c>
      <c r="H58" s="17">
        <f t="shared" si="36"/>
        <v>0</v>
      </c>
      <c r="I58" s="17">
        <f t="shared" si="36"/>
        <v>-600</v>
      </c>
      <c r="J58" s="29"/>
      <c r="K58" s="29"/>
      <c r="L58" s="29"/>
    </row>
    <row r="59" spans="1:12" s="3" customFormat="1" ht="30" customHeight="1" x14ac:dyDescent="0.25">
      <c r="A59" s="15"/>
      <c r="B59" s="24" t="s">
        <v>184</v>
      </c>
      <c r="C59" s="17">
        <f>C57+C58</f>
        <v>95400</v>
      </c>
      <c r="D59" s="17">
        <f t="shared" ref="D59:I59" si="37">D57+D58</f>
        <v>50000</v>
      </c>
      <c r="E59" s="17">
        <f t="shared" si="37"/>
        <v>5000</v>
      </c>
      <c r="F59" s="17">
        <f t="shared" si="37"/>
        <v>2000</v>
      </c>
      <c r="G59" s="17">
        <f t="shared" si="37"/>
        <v>29000</v>
      </c>
      <c r="H59" s="17">
        <f t="shared" si="37"/>
        <v>4500</v>
      </c>
      <c r="I59" s="17">
        <f t="shared" si="37"/>
        <v>4900</v>
      </c>
      <c r="J59" s="29"/>
      <c r="K59" s="29"/>
      <c r="L59" s="29"/>
    </row>
    <row r="60" spans="1:12" s="3" customFormat="1" ht="30" customHeight="1" x14ac:dyDescent="0.25">
      <c r="A60" s="7" t="s">
        <v>136</v>
      </c>
      <c r="B60" s="4" t="s">
        <v>21</v>
      </c>
      <c r="C60" s="34">
        <f t="shared" ref="C60" si="38">SUM(D60:I60)</f>
        <v>4000</v>
      </c>
      <c r="D60" s="18">
        <v>500</v>
      </c>
      <c r="E60" s="18">
        <v>0</v>
      </c>
      <c r="F60" s="18">
        <v>0</v>
      </c>
      <c r="G60" s="18">
        <v>0</v>
      </c>
      <c r="H60" s="18"/>
      <c r="I60" s="18">
        <v>3500</v>
      </c>
      <c r="J60" s="29"/>
      <c r="K60" s="29"/>
      <c r="L60" s="29"/>
    </row>
    <row r="61" spans="1:12" s="3" customFormat="1" ht="30" customHeight="1" x14ac:dyDescent="0.25">
      <c r="A61" s="19"/>
      <c r="B61" s="27" t="s">
        <v>183</v>
      </c>
      <c r="C61" s="34">
        <f>SUM(D61:I61)</f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29"/>
      <c r="K61" s="29"/>
      <c r="L61" s="29"/>
    </row>
    <row r="62" spans="1:12" s="3" customFormat="1" ht="30" customHeight="1" x14ac:dyDescent="0.25">
      <c r="A62" s="7"/>
      <c r="B62" s="26" t="s">
        <v>184</v>
      </c>
      <c r="C62" s="34">
        <f>C60+C61</f>
        <v>4000</v>
      </c>
      <c r="D62" s="18">
        <f t="shared" ref="D62:I62" si="39">D60+D61</f>
        <v>500</v>
      </c>
      <c r="E62" s="18">
        <f t="shared" si="39"/>
        <v>0</v>
      </c>
      <c r="F62" s="18">
        <f t="shared" si="39"/>
        <v>0</v>
      </c>
      <c r="G62" s="18">
        <f t="shared" si="39"/>
        <v>0</v>
      </c>
      <c r="H62" s="18">
        <f t="shared" si="39"/>
        <v>0</v>
      </c>
      <c r="I62" s="18">
        <f t="shared" si="39"/>
        <v>3500</v>
      </c>
      <c r="J62" s="29"/>
      <c r="K62" s="29"/>
      <c r="L62" s="29"/>
    </row>
    <row r="63" spans="1:12" s="3" customFormat="1" ht="30" customHeight="1" x14ac:dyDescent="0.25">
      <c r="A63" s="7" t="s">
        <v>137</v>
      </c>
      <c r="B63" s="4" t="s">
        <v>22</v>
      </c>
      <c r="C63" s="34">
        <f t="shared" ref="C63:C64" si="40">SUM(D63:I63)</f>
        <v>78000</v>
      </c>
      <c r="D63" s="18">
        <v>49500</v>
      </c>
      <c r="E63" s="18">
        <v>5000</v>
      </c>
      <c r="F63" s="18">
        <v>2000</v>
      </c>
      <c r="G63" s="18">
        <v>15000</v>
      </c>
      <c r="H63" s="18">
        <v>4500</v>
      </c>
      <c r="I63" s="18">
        <v>2000</v>
      </c>
      <c r="J63" s="29"/>
      <c r="K63" s="29"/>
      <c r="L63" s="29"/>
    </row>
    <row r="64" spans="1:12" s="3" customFormat="1" ht="30" customHeight="1" x14ac:dyDescent="0.25">
      <c r="A64" s="19"/>
      <c r="B64" s="27" t="s">
        <v>183</v>
      </c>
      <c r="C64" s="34">
        <f t="shared" si="40"/>
        <v>13400</v>
      </c>
      <c r="D64" s="18">
        <v>0</v>
      </c>
      <c r="E64" s="18">
        <v>0</v>
      </c>
      <c r="F64" s="18">
        <v>0</v>
      </c>
      <c r="G64" s="18">
        <v>14000</v>
      </c>
      <c r="H64" s="18">
        <v>0</v>
      </c>
      <c r="I64" s="18">
        <v>-600</v>
      </c>
      <c r="J64" s="29"/>
      <c r="K64" s="29"/>
      <c r="L64" s="29"/>
    </row>
    <row r="65" spans="1:12" s="3" customFormat="1" ht="30" customHeight="1" x14ac:dyDescent="0.25">
      <c r="A65" s="7"/>
      <c r="B65" s="26" t="s">
        <v>184</v>
      </c>
      <c r="C65" s="34">
        <f>C63+C64</f>
        <v>91400</v>
      </c>
      <c r="D65" s="18">
        <f t="shared" ref="D65:I65" si="41">D63+D64</f>
        <v>49500</v>
      </c>
      <c r="E65" s="18">
        <f t="shared" si="41"/>
        <v>5000</v>
      </c>
      <c r="F65" s="18">
        <f t="shared" si="41"/>
        <v>2000</v>
      </c>
      <c r="G65" s="18">
        <f t="shared" si="41"/>
        <v>29000</v>
      </c>
      <c r="H65" s="18">
        <f t="shared" si="41"/>
        <v>4500</v>
      </c>
      <c r="I65" s="18">
        <f t="shared" si="41"/>
        <v>1400</v>
      </c>
      <c r="J65" s="29"/>
      <c r="K65" s="29"/>
      <c r="L65" s="29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6610191.7199999997</v>
      </c>
      <c r="D66" s="17">
        <f t="shared" ref="D66:I66" si="42">D69+D72+D75+D78+D81+D84+D87+D90+D93+D96+D99+D102+D105+D108+D111+D114</f>
        <v>3876028.66</v>
      </c>
      <c r="E66" s="17">
        <f t="shared" si="42"/>
        <v>1317800</v>
      </c>
      <c r="F66" s="17">
        <f t="shared" si="42"/>
        <v>84900</v>
      </c>
      <c r="G66" s="17">
        <f t="shared" si="42"/>
        <v>772083.06</v>
      </c>
      <c r="H66" s="17">
        <f t="shared" si="42"/>
        <v>320380</v>
      </c>
      <c r="I66" s="17">
        <f t="shared" si="42"/>
        <v>239000</v>
      </c>
      <c r="J66" s="29"/>
      <c r="K66" s="29"/>
      <c r="L66" s="29"/>
    </row>
    <row r="67" spans="1:12" s="3" customFormat="1" ht="30" customHeight="1" x14ac:dyDescent="0.25">
      <c r="A67" s="15"/>
      <c r="B67" s="24" t="s">
        <v>183</v>
      </c>
      <c r="C67" s="17">
        <f>C70+C73+C76+C79+C82+C85+C88+C91+C94+C97+C100+C103+C106+C109+C112+C115</f>
        <v>1091000</v>
      </c>
      <c r="D67" s="17">
        <f>D70+D73+D76+D79+D82+D85+D88+D91+D94+D97+D100+D103+D106+D109+D112+D115</f>
        <v>431760</v>
      </c>
      <c r="E67" s="17">
        <f t="shared" ref="E67:I67" si="43">E70+E73+E76+E79+E82+E85+E88+E91+E94+E97+E100+E103+E106+E109+E112+E115</f>
        <v>470900</v>
      </c>
      <c r="F67" s="17">
        <f t="shared" si="43"/>
        <v>0</v>
      </c>
      <c r="G67" s="17">
        <f t="shared" si="43"/>
        <v>191400</v>
      </c>
      <c r="H67" s="17">
        <f t="shared" si="43"/>
        <v>18000</v>
      </c>
      <c r="I67" s="17">
        <f t="shared" si="43"/>
        <v>-21060</v>
      </c>
      <c r="J67" s="29"/>
      <c r="K67" s="29"/>
      <c r="L67" s="29"/>
    </row>
    <row r="68" spans="1:12" s="3" customFormat="1" ht="30" customHeight="1" x14ac:dyDescent="0.25">
      <c r="A68" s="15"/>
      <c r="B68" s="24" t="s">
        <v>184</v>
      </c>
      <c r="C68" s="17">
        <f>C66+C67</f>
        <v>7701191.7199999997</v>
      </c>
      <c r="D68" s="17">
        <f t="shared" ref="D68:I68" si="44">D66+D67</f>
        <v>4307788.66</v>
      </c>
      <c r="E68" s="17">
        <f t="shared" si="44"/>
        <v>1788700</v>
      </c>
      <c r="F68" s="17">
        <f t="shared" si="44"/>
        <v>84900</v>
      </c>
      <c r="G68" s="17">
        <f t="shared" si="44"/>
        <v>963483.06</v>
      </c>
      <c r="H68" s="17">
        <f t="shared" si="44"/>
        <v>338380</v>
      </c>
      <c r="I68" s="17">
        <f t="shared" si="44"/>
        <v>217940</v>
      </c>
      <c r="J68" s="29"/>
      <c r="K68" s="29"/>
      <c r="L68" s="29"/>
    </row>
    <row r="69" spans="1:12" s="3" customFormat="1" ht="30" customHeight="1" x14ac:dyDescent="0.25">
      <c r="A69" s="7" t="s">
        <v>138</v>
      </c>
      <c r="B69" s="4" t="s">
        <v>26</v>
      </c>
      <c r="C69" s="34">
        <f t="shared" ref="C69:C70" si="45">SUM(D69:I69)</f>
        <v>62000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62000</v>
      </c>
      <c r="J69" s="29"/>
      <c r="K69" s="29"/>
      <c r="L69" s="29"/>
    </row>
    <row r="70" spans="1:12" s="3" customFormat="1" ht="30" customHeight="1" x14ac:dyDescent="0.25">
      <c r="A70" s="7"/>
      <c r="B70" s="26" t="s">
        <v>183</v>
      </c>
      <c r="C70" s="34">
        <f t="shared" si="45"/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29"/>
      <c r="K70" s="29"/>
      <c r="L70" s="29"/>
    </row>
    <row r="71" spans="1:12" s="3" customFormat="1" ht="30" customHeight="1" x14ac:dyDescent="0.25">
      <c r="A71" s="7"/>
      <c r="B71" s="26" t="s">
        <v>184</v>
      </c>
      <c r="C71" s="34">
        <f t="shared" ref="C71:I71" si="46">C69+C70</f>
        <v>62000</v>
      </c>
      <c r="D71" s="18">
        <f t="shared" si="46"/>
        <v>0</v>
      </c>
      <c r="E71" s="18">
        <f t="shared" si="46"/>
        <v>0</v>
      </c>
      <c r="F71" s="18">
        <f t="shared" si="46"/>
        <v>0</v>
      </c>
      <c r="G71" s="18">
        <f t="shared" si="46"/>
        <v>0</v>
      </c>
      <c r="H71" s="18">
        <f t="shared" si="46"/>
        <v>0</v>
      </c>
      <c r="I71" s="18">
        <f t="shared" si="46"/>
        <v>62000</v>
      </c>
      <c r="J71" s="29"/>
      <c r="K71" s="29"/>
      <c r="L71" s="29"/>
    </row>
    <row r="72" spans="1:12" s="3" customFormat="1" ht="30" customHeight="1" x14ac:dyDescent="0.25">
      <c r="A72" s="7" t="s">
        <v>139</v>
      </c>
      <c r="B72" s="4" t="s">
        <v>27</v>
      </c>
      <c r="C72" s="34">
        <f t="shared" ref="C72:C115" si="47">SUM(D72:I72)</f>
        <v>10200</v>
      </c>
      <c r="D72" s="18">
        <v>2500</v>
      </c>
      <c r="E72" s="18">
        <v>500</v>
      </c>
      <c r="F72" s="18">
        <v>2500</v>
      </c>
      <c r="G72" s="18">
        <v>2200</v>
      </c>
      <c r="H72" s="18">
        <v>0</v>
      </c>
      <c r="I72" s="18">
        <v>2500</v>
      </c>
      <c r="J72" s="29"/>
      <c r="K72" s="29"/>
      <c r="L72" s="29"/>
    </row>
    <row r="73" spans="1:12" s="3" customFormat="1" ht="30" customHeight="1" x14ac:dyDescent="0.25">
      <c r="A73" s="7"/>
      <c r="B73" s="26" t="s">
        <v>183</v>
      </c>
      <c r="C73" s="34">
        <f t="shared" si="47"/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29"/>
      <c r="K73" s="29"/>
      <c r="L73" s="29"/>
    </row>
    <row r="74" spans="1:12" s="3" customFormat="1" ht="30" customHeight="1" x14ac:dyDescent="0.25">
      <c r="A74" s="7"/>
      <c r="B74" s="26" t="s">
        <v>184</v>
      </c>
      <c r="C74" s="34">
        <f t="shared" ref="C74:I74" si="48">C72+C73</f>
        <v>10200</v>
      </c>
      <c r="D74" s="18">
        <f t="shared" si="48"/>
        <v>2500</v>
      </c>
      <c r="E74" s="18">
        <f t="shared" si="48"/>
        <v>500</v>
      </c>
      <c r="F74" s="18">
        <f t="shared" si="48"/>
        <v>2500</v>
      </c>
      <c r="G74" s="18">
        <f t="shared" si="48"/>
        <v>2200</v>
      </c>
      <c r="H74" s="18">
        <f t="shared" si="48"/>
        <v>0</v>
      </c>
      <c r="I74" s="18">
        <f t="shared" si="48"/>
        <v>2500</v>
      </c>
      <c r="J74" s="29"/>
      <c r="K74" s="29"/>
      <c r="L74" s="29"/>
    </row>
    <row r="75" spans="1:12" s="3" customFormat="1" ht="30" customHeight="1" x14ac:dyDescent="0.25">
      <c r="A75" s="7" t="s">
        <v>140</v>
      </c>
      <c r="B75" s="4" t="s">
        <v>28</v>
      </c>
      <c r="C75" s="34">
        <f t="shared" si="47"/>
        <v>5000</v>
      </c>
      <c r="D75" s="18">
        <v>2000</v>
      </c>
      <c r="E75" s="18">
        <v>0</v>
      </c>
      <c r="F75" s="18">
        <v>3000</v>
      </c>
      <c r="G75" s="18">
        <v>0</v>
      </c>
      <c r="H75" s="18">
        <v>0</v>
      </c>
      <c r="I75" s="18">
        <v>0</v>
      </c>
      <c r="J75" s="29"/>
      <c r="K75" s="29"/>
      <c r="L75" s="29"/>
    </row>
    <row r="76" spans="1:12" s="3" customFormat="1" ht="30" customHeight="1" x14ac:dyDescent="0.25">
      <c r="A76" s="7"/>
      <c r="B76" s="26" t="s">
        <v>183</v>
      </c>
      <c r="C76" s="34">
        <f t="shared" si="47"/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29"/>
      <c r="K76" s="29"/>
      <c r="L76" s="29"/>
    </row>
    <row r="77" spans="1:12" s="3" customFormat="1" ht="30" customHeight="1" x14ac:dyDescent="0.25">
      <c r="A77" s="7"/>
      <c r="B77" s="26" t="s">
        <v>184</v>
      </c>
      <c r="C77" s="34">
        <f t="shared" ref="C77:I77" si="49">C75+C76</f>
        <v>5000</v>
      </c>
      <c r="D77" s="18">
        <f t="shared" si="49"/>
        <v>2000</v>
      </c>
      <c r="E77" s="18">
        <f t="shared" si="49"/>
        <v>0</v>
      </c>
      <c r="F77" s="18">
        <f t="shared" si="49"/>
        <v>3000</v>
      </c>
      <c r="G77" s="18">
        <f t="shared" si="49"/>
        <v>0</v>
      </c>
      <c r="H77" s="18">
        <f t="shared" si="49"/>
        <v>0</v>
      </c>
      <c r="I77" s="18">
        <f t="shared" si="49"/>
        <v>0</v>
      </c>
      <c r="J77" s="29"/>
      <c r="K77" s="29"/>
      <c r="L77" s="29"/>
    </row>
    <row r="78" spans="1:12" s="3" customFormat="1" ht="30" customHeight="1" x14ac:dyDescent="0.25">
      <c r="A78" s="7" t="s">
        <v>141</v>
      </c>
      <c r="B78" s="4" t="s">
        <v>29</v>
      </c>
      <c r="C78" s="34">
        <f t="shared" si="47"/>
        <v>15000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15000</v>
      </c>
      <c r="J78" s="29"/>
      <c r="K78" s="29"/>
      <c r="L78" s="29"/>
    </row>
    <row r="79" spans="1:12" s="3" customFormat="1" ht="30" customHeight="1" x14ac:dyDescent="0.25">
      <c r="A79" s="7"/>
      <c r="B79" s="26" t="s">
        <v>183</v>
      </c>
      <c r="C79" s="34">
        <f t="shared" si="47"/>
        <v>-2000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-2000</v>
      </c>
      <c r="J79" s="29"/>
      <c r="K79" s="29"/>
      <c r="L79" s="29"/>
    </row>
    <row r="80" spans="1:12" s="3" customFormat="1" ht="30" customHeight="1" x14ac:dyDescent="0.25">
      <c r="A80" s="7"/>
      <c r="B80" s="26" t="s">
        <v>184</v>
      </c>
      <c r="C80" s="34">
        <f t="shared" ref="C80:I80" si="50">C78+C79</f>
        <v>13000</v>
      </c>
      <c r="D80" s="18">
        <f t="shared" si="50"/>
        <v>0</v>
      </c>
      <c r="E80" s="18">
        <f t="shared" si="50"/>
        <v>0</v>
      </c>
      <c r="F80" s="18">
        <f t="shared" si="50"/>
        <v>0</v>
      </c>
      <c r="G80" s="18">
        <f t="shared" si="50"/>
        <v>0</v>
      </c>
      <c r="H80" s="18">
        <f t="shared" si="50"/>
        <v>0</v>
      </c>
      <c r="I80" s="18">
        <f t="shared" si="50"/>
        <v>13000</v>
      </c>
      <c r="J80" s="29"/>
      <c r="K80" s="29"/>
      <c r="L80" s="29"/>
    </row>
    <row r="81" spans="1:12" s="3" customFormat="1" ht="30" customHeight="1" x14ac:dyDescent="0.25">
      <c r="A81" s="7" t="s">
        <v>142</v>
      </c>
      <c r="B81" s="4" t="s">
        <v>32</v>
      </c>
      <c r="C81" s="34">
        <f t="shared" si="47"/>
        <v>1157200.8999999999</v>
      </c>
      <c r="D81" s="18">
        <v>908138.84</v>
      </c>
      <c r="E81" s="18">
        <v>35000</v>
      </c>
      <c r="F81" s="18">
        <v>0</v>
      </c>
      <c r="G81" s="18">
        <v>116883.06</v>
      </c>
      <c r="H81" s="18">
        <v>97179</v>
      </c>
      <c r="I81" s="18">
        <v>0</v>
      </c>
      <c r="J81" s="29"/>
      <c r="K81" s="29"/>
      <c r="L81" s="29"/>
    </row>
    <row r="82" spans="1:12" s="3" customFormat="1" ht="30" customHeight="1" x14ac:dyDescent="0.25">
      <c r="A82" s="7"/>
      <c r="B82" s="26" t="s">
        <v>183</v>
      </c>
      <c r="C82" s="34">
        <f t="shared" si="47"/>
        <v>170060</v>
      </c>
      <c r="D82" s="18">
        <v>72060</v>
      </c>
      <c r="E82" s="18">
        <v>10000</v>
      </c>
      <c r="F82" s="18">
        <v>0</v>
      </c>
      <c r="G82" s="18">
        <v>90000</v>
      </c>
      <c r="H82" s="18">
        <v>-2000</v>
      </c>
      <c r="I82" s="18">
        <v>0</v>
      </c>
      <c r="J82" s="29"/>
      <c r="K82" s="29"/>
      <c r="L82" s="29"/>
    </row>
    <row r="83" spans="1:12" s="3" customFormat="1" ht="30" customHeight="1" x14ac:dyDescent="0.25">
      <c r="A83" s="7"/>
      <c r="B83" s="26" t="s">
        <v>184</v>
      </c>
      <c r="C83" s="34">
        <f t="shared" ref="C83:I83" si="51">C81+C82</f>
        <v>1327260.8999999999</v>
      </c>
      <c r="D83" s="18">
        <f t="shared" si="51"/>
        <v>980198.84</v>
      </c>
      <c r="E83" s="18">
        <f t="shared" si="51"/>
        <v>45000</v>
      </c>
      <c r="F83" s="18">
        <f t="shared" si="51"/>
        <v>0</v>
      </c>
      <c r="G83" s="18">
        <f>G81+G82</f>
        <v>206883.06</v>
      </c>
      <c r="H83" s="18">
        <f t="shared" si="51"/>
        <v>95179</v>
      </c>
      <c r="I83" s="18">
        <f t="shared" si="51"/>
        <v>0</v>
      </c>
      <c r="J83" s="29"/>
      <c r="K83" s="29"/>
      <c r="L83" s="29"/>
    </row>
    <row r="84" spans="1:12" s="3" customFormat="1" ht="30" customHeight="1" x14ac:dyDescent="0.25">
      <c r="A84" s="7" t="s">
        <v>143</v>
      </c>
      <c r="B84" s="4" t="s">
        <v>33</v>
      </c>
      <c r="C84" s="34">
        <f t="shared" si="47"/>
        <v>925889.82</v>
      </c>
      <c r="D84" s="18">
        <v>925889.82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29"/>
      <c r="K84" s="29"/>
      <c r="L84" s="29"/>
    </row>
    <row r="85" spans="1:12" s="3" customFormat="1" ht="30" customHeight="1" x14ac:dyDescent="0.25">
      <c r="A85" s="7"/>
      <c r="B85" s="26" t="s">
        <v>183</v>
      </c>
      <c r="C85" s="34">
        <f t="shared" si="47"/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29"/>
      <c r="K85" s="29"/>
      <c r="L85" s="29"/>
    </row>
    <row r="86" spans="1:12" s="3" customFormat="1" ht="30" customHeight="1" x14ac:dyDescent="0.25">
      <c r="A86" s="7"/>
      <c r="B86" s="26" t="s">
        <v>184</v>
      </c>
      <c r="C86" s="34">
        <f t="shared" ref="C86:I86" si="52">C84+C85</f>
        <v>925889.82</v>
      </c>
      <c r="D86" s="18">
        <f t="shared" si="52"/>
        <v>925889.82</v>
      </c>
      <c r="E86" s="18">
        <f t="shared" si="52"/>
        <v>0</v>
      </c>
      <c r="F86" s="18">
        <f t="shared" si="52"/>
        <v>0</v>
      </c>
      <c r="G86" s="18">
        <f t="shared" si="52"/>
        <v>0</v>
      </c>
      <c r="H86" s="18">
        <f t="shared" si="52"/>
        <v>0</v>
      </c>
      <c r="I86" s="18">
        <f t="shared" si="52"/>
        <v>0</v>
      </c>
      <c r="J86" s="29"/>
      <c r="K86" s="29"/>
      <c r="L86" s="29"/>
    </row>
    <row r="87" spans="1:12" s="3" customFormat="1" ht="30" customHeight="1" x14ac:dyDescent="0.25">
      <c r="A87" s="7" t="s">
        <v>144</v>
      </c>
      <c r="B87" s="4" t="s">
        <v>34</v>
      </c>
      <c r="C87" s="34">
        <f t="shared" si="47"/>
        <v>937301</v>
      </c>
      <c r="D87" s="18">
        <v>631700</v>
      </c>
      <c r="E87" s="18">
        <v>15000</v>
      </c>
      <c r="F87" s="18">
        <v>0</v>
      </c>
      <c r="G87" s="18">
        <v>214000</v>
      </c>
      <c r="H87" s="18">
        <v>76601</v>
      </c>
      <c r="I87" s="18">
        <v>0</v>
      </c>
      <c r="J87" s="29"/>
      <c r="K87" s="29"/>
      <c r="L87" s="29"/>
    </row>
    <row r="88" spans="1:12" s="3" customFormat="1" ht="30" customHeight="1" x14ac:dyDescent="0.25">
      <c r="A88" s="7"/>
      <c r="B88" s="26" t="s">
        <v>183</v>
      </c>
      <c r="C88" s="34">
        <f t="shared" si="47"/>
        <v>470000</v>
      </c>
      <c r="D88" s="18">
        <v>350000</v>
      </c>
      <c r="E88" s="18">
        <v>0</v>
      </c>
      <c r="F88" s="18">
        <v>0</v>
      </c>
      <c r="G88" s="18">
        <v>100000</v>
      </c>
      <c r="H88" s="18">
        <v>20000</v>
      </c>
      <c r="I88" s="18">
        <v>0</v>
      </c>
      <c r="J88" s="29"/>
      <c r="K88" s="29"/>
      <c r="L88" s="29"/>
    </row>
    <row r="89" spans="1:12" s="3" customFormat="1" ht="30" customHeight="1" x14ac:dyDescent="0.25">
      <c r="A89" s="7"/>
      <c r="B89" s="26" t="s">
        <v>184</v>
      </c>
      <c r="C89" s="34">
        <f t="shared" ref="C89:I89" si="53">C87+C88</f>
        <v>1407301</v>
      </c>
      <c r="D89" s="18">
        <f t="shared" si="53"/>
        <v>981700</v>
      </c>
      <c r="E89" s="18">
        <f t="shared" si="53"/>
        <v>15000</v>
      </c>
      <c r="F89" s="18">
        <f t="shared" si="53"/>
        <v>0</v>
      </c>
      <c r="G89" s="18">
        <f t="shared" si="53"/>
        <v>314000</v>
      </c>
      <c r="H89" s="18">
        <f t="shared" si="53"/>
        <v>96601</v>
      </c>
      <c r="I89" s="18">
        <f t="shared" si="53"/>
        <v>0</v>
      </c>
      <c r="J89" s="29"/>
      <c r="K89" s="29"/>
      <c r="L89" s="29"/>
    </row>
    <row r="90" spans="1:12" s="3" customFormat="1" ht="30" customHeight="1" x14ac:dyDescent="0.25">
      <c r="A90" s="7" t="s">
        <v>145</v>
      </c>
      <c r="B90" s="4" t="s">
        <v>35</v>
      </c>
      <c r="C90" s="34">
        <f>SUM(D90:I90)</f>
        <v>50000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50000</v>
      </c>
      <c r="J90" s="29"/>
      <c r="K90" s="29"/>
      <c r="L90" s="29"/>
    </row>
    <row r="91" spans="1:12" s="3" customFormat="1" ht="30" customHeight="1" x14ac:dyDescent="0.25">
      <c r="A91" s="7"/>
      <c r="B91" s="26" t="s">
        <v>183</v>
      </c>
      <c r="C91" s="34">
        <f t="shared" si="47"/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29"/>
      <c r="K91" s="29"/>
      <c r="L91" s="29"/>
    </row>
    <row r="92" spans="1:12" s="3" customFormat="1" ht="30" customHeight="1" x14ac:dyDescent="0.25">
      <c r="A92" s="7"/>
      <c r="B92" s="26" t="s">
        <v>184</v>
      </c>
      <c r="C92" s="34">
        <f t="shared" ref="C92:I92" si="54">C90+C91</f>
        <v>50000</v>
      </c>
      <c r="D92" s="18">
        <f t="shared" si="54"/>
        <v>0</v>
      </c>
      <c r="E92" s="18">
        <f t="shared" si="54"/>
        <v>0</v>
      </c>
      <c r="F92" s="18">
        <f t="shared" si="54"/>
        <v>0</v>
      </c>
      <c r="G92" s="18">
        <v>0</v>
      </c>
      <c r="H92" s="18">
        <f t="shared" si="54"/>
        <v>0</v>
      </c>
      <c r="I92" s="18">
        <f t="shared" si="54"/>
        <v>50000</v>
      </c>
      <c r="J92" s="29"/>
      <c r="K92" s="29"/>
      <c r="L92" s="29"/>
    </row>
    <row r="93" spans="1:12" s="3" customFormat="1" ht="30" customHeight="1" x14ac:dyDescent="0.25">
      <c r="A93" s="7" t="s">
        <v>146</v>
      </c>
      <c r="B93" s="4" t="s">
        <v>36</v>
      </c>
      <c r="C93" s="34">
        <f t="shared" si="47"/>
        <v>5000</v>
      </c>
      <c r="D93" s="18">
        <v>2000</v>
      </c>
      <c r="E93" s="18">
        <v>0</v>
      </c>
      <c r="F93" s="18">
        <v>0</v>
      </c>
      <c r="G93" s="18">
        <v>0</v>
      </c>
      <c r="H93" s="18">
        <v>0</v>
      </c>
      <c r="I93" s="18">
        <v>3000</v>
      </c>
      <c r="J93" s="29"/>
      <c r="K93" s="29"/>
      <c r="L93" s="29"/>
    </row>
    <row r="94" spans="1:12" s="3" customFormat="1" ht="30" customHeight="1" x14ac:dyDescent="0.25">
      <c r="A94" s="7"/>
      <c r="B94" s="26" t="s">
        <v>183</v>
      </c>
      <c r="C94" s="34">
        <f t="shared" si="47"/>
        <v>-3000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-3000</v>
      </c>
      <c r="J94" s="29"/>
      <c r="K94" s="29"/>
      <c r="L94" s="29"/>
    </row>
    <row r="95" spans="1:12" s="3" customFormat="1" ht="30" customHeight="1" x14ac:dyDescent="0.25">
      <c r="A95" s="7"/>
      <c r="B95" s="26" t="s">
        <v>184</v>
      </c>
      <c r="C95" s="34">
        <f t="shared" ref="C95:I95" si="55">C93+C94</f>
        <v>2000</v>
      </c>
      <c r="D95" s="18">
        <f t="shared" si="55"/>
        <v>2000</v>
      </c>
      <c r="E95" s="18">
        <f t="shared" si="55"/>
        <v>0</v>
      </c>
      <c r="F95" s="18">
        <f t="shared" si="55"/>
        <v>0</v>
      </c>
      <c r="G95" s="18">
        <f t="shared" si="55"/>
        <v>0</v>
      </c>
      <c r="H95" s="18">
        <f t="shared" si="55"/>
        <v>0</v>
      </c>
      <c r="I95" s="18">
        <f t="shared" si="55"/>
        <v>0</v>
      </c>
      <c r="J95" s="29"/>
      <c r="K95" s="29"/>
      <c r="L95" s="29"/>
    </row>
    <row r="96" spans="1:12" s="3" customFormat="1" ht="30" customHeight="1" x14ac:dyDescent="0.25">
      <c r="A96" s="7" t="s">
        <v>147</v>
      </c>
      <c r="B96" s="4" t="s">
        <v>37</v>
      </c>
      <c r="C96" s="34">
        <f t="shared" si="47"/>
        <v>98000</v>
      </c>
      <c r="D96" s="18">
        <v>50000</v>
      </c>
      <c r="E96" s="18">
        <v>2000</v>
      </c>
      <c r="F96" s="18">
        <v>9000</v>
      </c>
      <c r="G96" s="18">
        <v>35000</v>
      </c>
      <c r="H96" s="18">
        <v>2000</v>
      </c>
      <c r="I96" s="18">
        <v>0</v>
      </c>
      <c r="J96" s="29"/>
      <c r="K96" s="29"/>
      <c r="L96" s="29"/>
    </row>
    <row r="97" spans="1:12" s="3" customFormat="1" ht="30" customHeight="1" x14ac:dyDescent="0.25">
      <c r="A97" s="7"/>
      <c r="B97" s="26" t="s">
        <v>183</v>
      </c>
      <c r="C97" s="34">
        <f t="shared" si="47"/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31"/>
      <c r="K97" s="31"/>
      <c r="L97" s="31"/>
    </row>
    <row r="98" spans="1:12" s="3" customFormat="1" ht="30" customHeight="1" x14ac:dyDescent="0.25">
      <c r="A98" s="7"/>
      <c r="B98" s="26" t="s">
        <v>184</v>
      </c>
      <c r="C98" s="34">
        <f t="shared" ref="C98:I98" si="56">C96+C97</f>
        <v>98000</v>
      </c>
      <c r="D98" s="18">
        <f t="shared" si="56"/>
        <v>50000</v>
      </c>
      <c r="E98" s="18">
        <f t="shared" si="56"/>
        <v>2000</v>
      </c>
      <c r="F98" s="18">
        <f t="shared" si="56"/>
        <v>9000</v>
      </c>
      <c r="G98" s="18">
        <f t="shared" si="56"/>
        <v>35000</v>
      </c>
      <c r="H98" s="18">
        <f t="shared" si="56"/>
        <v>2000</v>
      </c>
      <c r="I98" s="18">
        <f t="shared" si="56"/>
        <v>0</v>
      </c>
      <c r="J98" s="29"/>
      <c r="K98" s="29"/>
      <c r="L98" s="29"/>
    </row>
    <row r="99" spans="1:12" s="3" customFormat="1" ht="30" customHeight="1" x14ac:dyDescent="0.25">
      <c r="A99" s="7" t="s">
        <v>148</v>
      </c>
      <c r="B99" s="4" t="s">
        <v>38</v>
      </c>
      <c r="C99" s="34">
        <f t="shared" si="47"/>
        <v>1472900</v>
      </c>
      <c r="D99" s="18">
        <v>1095300</v>
      </c>
      <c r="E99" s="18">
        <v>110000</v>
      </c>
      <c r="F99" s="18">
        <v>0</v>
      </c>
      <c r="G99" s="18">
        <v>123000</v>
      </c>
      <c r="H99" s="18">
        <v>144600</v>
      </c>
      <c r="I99" s="18">
        <v>0</v>
      </c>
      <c r="J99" s="29"/>
      <c r="K99" s="29"/>
      <c r="L99" s="29"/>
    </row>
    <row r="100" spans="1:12" s="3" customFormat="1" ht="30" customHeight="1" x14ac:dyDescent="0.25">
      <c r="A100" s="7"/>
      <c r="B100" s="26" t="s">
        <v>183</v>
      </c>
      <c r="C100" s="34">
        <f t="shared" si="47"/>
        <v>22000</v>
      </c>
      <c r="D100" s="18">
        <v>9700</v>
      </c>
      <c r="E100" s="18">
        <v>10900</v>
      </c>
      <c r="F100" s="18">
        <v>0</v>
      </c>
      <c r="G100" s="18">
        <v>1400</v>
      </c>
      <c r="H100" s="18">
        <v>0</v>
      </c>
      <c r="I100" s="18">
        <v>0</v>
      </c>
      <c r="J100" s="29"/>
      <c r="K100" s="29"/>
      <c r="L100" s="29"/>
    </row>
    <row r="101" spans="1:12" s="3" customFormat="1" ht="30" customHeight="1" x14ac:dyDescent="0.25">
      <c r="A101" s="7"/>
      <c r="B101" s="26" t="s">
        <v>184</v>
      </c>
      <c r="C101" s="34">
        <f t="shared" ref="C101:I101" si="57">C99+C100</f>
        <v>1494900</v>
      </c>
      <c r="D101" s="18">
        <f t="shared" si="57"/>
        <v>1105000</v>
      </c>
      <c r="E101" s="18">
        <f t="shared" si="57"/>
        <v>120900</v>
      </c>
      <c r="F101" s="18">
        <f t="shared" si="57"/>
        <v>0</v>
      </c>
      <c r="G101" s="18">
        <f t="shared" si="57"/>
        <v>124400</v>
      </c>
      <c r="H101" s="18">
        <f t="shared" si="57"/>
        <v>144600</v>
      </c>
      <c r="I101" s="18">
        <f t="shared" si="57"/>
        <v>0</v>
      </c>
      <c r="J101" s="29"/>
      <c r="K101" s="29"/>
      <c r="L101" s="29"/>
    </row>
    <row r="102" spans="1:12" s="3" customFormat="1" ht="30" customHeight="1" x14ac:dyDescent="0.25">
      <c r="A102" s="7" t="s">
        <v>149</v>
      </c>
      <c r="B102" s="4" t="s">
        <v>39</v>
      </c>
      <c r="C102" s="34">
        <f t="shared" si="47"/>
        <v>1120500</v>
      </c>
      <c r="D102" s="18">
        <v>0</v>
      </c>
      <c r="E102" s="18">
        <v>1120000</v>
      </c>
      <c r="F102" s="18">
        <v>0</v>
      </c>
      <c r="G102" s="18">
        <v>500</v>
      </c>
      <c r="H102" s="18">
        <v>0</v>
      </c>
      <c r="I102" s="18">
        <v>0</v>
      </c>
      <c r="J102" s="29"/>
      <c r="K102" s="29"/>
      <c r="L102" s="29"/>
    </row>
    <row r="103" spans="1:12" s="3" customFormat="1" ht="30" customHeight="1" x14ac:dyDescent="0.25">
      <c r="A103" s="7"/>
      <c r="B103" s="26" t="s">
        <v>183</v>
      </c>
      <c r="C103" s="34">
        <f t="shared" si="47"/>
        <v>450000</v>
      </c>
      <c r="D103" s="18">
        <v>0</v>
      </c>
      <c r="E103" s="18">
        <v>450000</v>
      </c>
      <c r="F103" s="18">
        <v>0</v>
      </c>
      <c r="G103" s="18">
        <v>0</v>
      </c>
      <c r="H103" s="18">
        <v>0</v>
      </c>
      <c r="I103" s="18">
        <v>0</v>
      </c>
      <c r="J103" s="29"/>
      <c r="K103" s="29"/>
      <c r="L103" s="29"/>
    </row>
    <row r="104" spans="1:12" s="3" customFormat="1" ht="30" customHeight="1" x14ac:dyDescent="0.25">
      <c r="A104" s="7"/>
      <c r="B104" s="26" t="s">
        <v>184</v>
      </c>
      <c r="C104" s="34">
        <f t="shared" ref="C104:I104" si="58">C102+C103</f>
        <v>1570500</v>
      </c>
      <c r="D104" s="18">
        <f t="shared" si="58"/>
        <v>0</v>
      </c>
      <c r="E104" s="18">
        <f>E102+E103</f>
        <v>1570000</v>
      </c>
      <c r="F104" s="18">
        <f t="shared" si="58"/>
        <v>0</v>
      </c>
      <c r="G104" s="18">
        <f t="shared" si="58"/>
        <v>500</v>
      </c>
      <c r="H104" s="18">
        <f t="shared" si="58"/>
        <v>0</v>
      </c>
      <c r="I104" s="18">
        <f t="shared" si="58"/>
        <v>0</v>
      </c>
      <c r="J104" s="29"/>
      <c r="K104" s="29"/>
      <c r="L104" s="29"/>
    </row>
    <row r="105" spans="1:12" s="3" customFormat="1" ht="30" customHeight="1" x14ac:dyDescent="0.25">
      <c r="A105" s="7" t="s">
        <v>150</v>
      </c>
      <c r="B105" s="4" t="s">
        <v>40</v>
      </c>
      <c r="C105" s="34">
        <f t="shared" si="47"/>
        <v>28200</v>
      </c>
      <c r="D105" s="18">
        <v>15000</v>
      </c>
      <c r="E105" s="18">
        <v>300</v>
      </c>
      <c r="F105" s="18">
        <v>400</v>
      </c>
      <c r="G105" s="18">
        <v>3500</v>
      </c>
      <c r="H105" s="18">
        <v>0</v>
      </c>
      <c r="I105" s="18">
        <v>9000</v>
      </c>
      <c r="J105" s="29"/>
      <c r="K105" s="29"/>
      <c r="L105" s="29"/>
    </row>
    <row r="106" spans="1:12" s="3" customFormat="1" ht="30" customHeight="1" x14ac:dyDescent="0.25">
      <c r="A106" s="7"/>
      <c r="B106" s="26" t="s">
        <v>183</v>
      </c>
      <c r="C106" s="34">
        <f t="shared" si="47"/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29"/>
      <c r="K106" s="29"/>
      <c r="L106" s="29"/>
    </row>
    <row r="107" spans="1:12" s="3" customFormat="1" ht="30" customHeight="1" x14ac:dyDescent="0.25">
      <c r="A107" s="7"/>
      <c r="B107" s="26" t="s">
        <v>184</v>
      </c>
      <c r="C107" s="34">
        <f t="shared" ref="C107:I107" si="59">C105+C106</f>
        <v>28200</v>
      </c>
      <c r="D107" s="18">
        <f t="shared" si="59"/>
        <v>15000</v>
      </c>
      <c r="E107" s="18">
        <f t="shared" si="59"/>
        <v>300</v>
      </c>
      <c r="F107" s="18">
        <f t="shared" si="59"/>
        <v>400</v>
      </c>
      <c r="G107" s="18">
        <f t="shared" si="59"/>
        <v>3500</v>
      </c>
      <c r="H107" s="18">
        <f t="shared" si="59"/>
        <v>0</v>
      </c>
      <c r="I107" s="18">
        <f t="shared" si="59"/>
        <v>9000</v>
      </c>
      <c r="J107" s="29"/>
      <c r="K107" s="29"/>
      <c r="L107" s="29"/>
    </row>
    <row r="108" spans="1:12" s="3" customFormat="1" ht="30" customHeight="1" x14ac:dyDescent="0.25">
      <c r="A108" s="7" t="s">
        <v>151</v>
      </c>
      <c r="B108" s="4" t="s">
        <v>30</v>
      </c>
      <c r="C108" s="34">
        <f t="shared" si="47"/>
        <v>16000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16000</v>
      </c>
      <c r="J108" s="29"/>
      <c r="K108" s="29"/>
      <c r="L108" s="29"/>
    </row>
    <row r="109" spans="1:12" s="3" customFormat="1" ht="30" customHeight="1" x14ac:dyDescent="0.25">
      <c r="A109" s="7"/>
      <c r="B109" s="26" t="s">
        <v>183</v>
      </c>
      <c r="C109" s="34">
        <f t="shared" si="47"/>
        <v>-4000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-4000</v>
      </c>
      <c r="J109" s="29"/>
      <c r="K109" s="29"/>
      <c r="L109" s="29"/>
    </row>
    <row r="110" spans="1:12" s="3" customFormat="1" ht="30" customHeight="1" x14ac:dyDescent="0.25">
      <c r="A110" s="7"/>
      <c r="B110" s="26" t="s">
        <v>184</v>
      </c>
      <c r="C110" s="34">
        <f t="shared" ref="C110:I110" si="60">C108+C109</f>
        <v>12000</v>
      </c>
      <c r="D110" s="18">
        <f t="shared" si="60"/>
        <v>0</v>
      </c>
      <c r="E110" s="18">
        <f t="shared" si="60"/>
        <v>0</v>
      </c>
      <c r="F110" s="18">
        <f t="shared" si="60"/>
        <v>0</v>
      </c>
      <c r="G110" s="18">
        <f t="shared" si="60"/>
        <v>0</v>
      </c>
      <c r="H110" s="18">
        <f t="shared" si="60"/>
        <v>0</v>
      </c>
      <c r="I110" s="18">
        <f t="shared" si="60"/>
        <v>12000</v>
      </c>
      <c r="J110" s="29"/>
      <c r="K110" s="29"/>
      <c r="L110" s="29"/>
    </row>
    <row r="111" spans="1:12" s="3" customFormat="1" ht="30" customHeight="1" x14ac:dyDescent="0.25">
      <c r="A111" s="7" t="s">
        <v>152</v>
      </c>
      <c r="B111" s="4" t="s">
        <v>31</v>
      </c>
      <c r="C111" s="34">
        <f t="shared" si="47"/>
        <v>238000</v>
      </c>
      <c r="D111" s="18">
        <v>48000</v>
      </c>
      <c r="E111" s="18">
        <v>35000</v>
      </c>
      <c r="F111" s="18">
        <v>65000</v>
      </c>
      <c r="G111" s="18">
        <v>10000</v>
      </c>
      <c r="H111" s="18">
        <v>0</v>
      </c>
      <c r="I111" s="18">
        <v>80000</v>
      </c>
      <c r="J111" s="29"/>
      <c r="K111" s="29"/>
      <c r="L111" s="29"/>
    </row>
    <row r="112" spans="1:12" s="3" customFormat="1" ht="30" customHeight="1" x14ac:dyDescent="0.25">
      <c r="A112" s="7"/>
      <c r="B112" s="26" t="s">
        <v>183</v>
      </c>
      <c r="C112" s="34">
        <f t="shared" si="47"/>
        <v>-12000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-12000</v>
      </c>
      <c r="J112" s="29"/>
      <c r="K112" s="29"/>
      <c r="L112" s="29"/>
    </row>
    <row r="113" spans="1:12" s="3" customFormat="1" ht="30" customHeight="1" x14ac:dyDescent="0.25">
      <c r="A113" s="7"/>
      <c r="B113" s="26" t="s">
        <v>184</v>
      </c>
      <c r="C113" s="34">
        <f t="shared" ref="C113:I113" si="61">C111+C112</f>
        <v>226000</v>
      </c>
      <c r="D113" s="18">
        <f t="shared" si="61"/>
        <v>48000</v>
      </c>
      <c r="E113" s="18">
        <f t="shared" si="61"/>
        <v>35000</v>
      </c>
      <c r="F113" s="18">
        <f t="shared" si="61"/>
        <v>65000</v>
      </c>
      <c r="G113" s="18">
        <f t="shared" si="61"/>
        <v>10000</v>
      </c>
      <c r="H113" s="18">
        <f t="shared" si="61"/>
        <v>0</v>
      </c>
      <c r="I113" s="18">
        <f t="shared" si="61"/>
        <v>68000</v>
      </c>
      <c r="J113" s="29"/>
      <c r="K113" s="29"/>
      <c r="L113" s="29"/>
    </row>
    <row r="114" spans="1:12" s="3" customFormat="1" ht="30" customHeight="1" x14ac:dyDescent="0.25">
      <c r="A114" s="7" t="s">
        <v>153</v>
      </c>
      <c r="B114" s="4" t="s">
        <v>41</v>
      </c>
      <c r="C114" s="34">
        <f t="shared" si="47"/>
        <v>469000</v>
      </c>
      <c r="D114" s="18">
        <v>195500</v>
      </c>
      <c r="E114" s="18">
        <v>0</v>
      </c>
      <c r="F114" s="18">
        <v>5000</v>
      </c>
      <c r="G114" s="18">
        <v>267000</v>
      </c>
      <c r="H114" s="18">
        <v>0</v>
      </c>
      <c r="I114" s="18">
        <v>1500</v>
      </c>
      <c r="J114" s="29"/>
      <c r="K114" s="29"/>
      <c r="L114" s="29"/>
    </row>
    <row r="115" spans="1:12" s="3" customFormat="1" ht="30" customHeight="1" x14ac:dyDescent="0.25">
      <c r="A115" s="7"/>
      <c r="B115" s="26" t="s">
        <v>183</v>
      </c>
      <c r="C115" s="34">
        <f t="shared" si="47"/>
        <v>-60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-60</v>
      </c>
      <c r="J115" s="29"/>
      <c r="K115" s="29"/>
      <c r="L115" s="29"/>
    </row>
    <row r="116" spans="1:12" s="3" customFormat="1" ht="30" customHeight="1" x14ac:dyDescent="0.25">
      <c r="A116" s="7"/>
      <c r="B116" s="26" t="s">
        <v>184</v>
      </c>
      <c r="C116" s="34">
        <f t="shared" ref="C116:I116" si="62">C114+C115</f>
        <v>468940</v>
      </c>
      <c r="D116" s="18">
        <f t="shared" si="62"/>
        <v>195500</v>
      </c>
      <c r="E116" s="18">
        <f t="shared" si="62"/>
        <v>0</v>
      </c>
      <c r="F116" s="18">
        <f t="shared" si="62"/>
        <v>5000</v>
      </c>
      <c r="G116" s="18">
        <f t="shared" si="62"/>
        <v>267000</v>
      </c>
      <c r="H116" s="18">
        <f t="shared" si="62"/>
        <v>0</v>
      </c>
      <c r="I116" s="18">
        <f t="shared" si="62"/>
        <v>1440</v>
      </c>
      <c r="J116" s="29"/>
      <c r="K116" s="29"/>
      <c r="L116" s="29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169100</v>
      </c>
      <c r="D117" s="17">
        <f t="shared" ref="D117:I117" si="63">D120+D123+D126</f>
        <v>145100</v>
      </c>
      <c r="E117" s="17">
        <f t="shared" si="63"/>
        <v>0</v>
      </c>
      <c r="F117" s="17">
        <f t="shared" si="63"/>
        <v>0</v>
      </c>
      <c r="G117" s="17">
        <f t="shared" si="63"/>
        <v>2000</v>
      </c>
      <c r="H117" s="17">
        <f t="shared" si="63"/>
        <v>0</v>
      </c>
      <c r="I117" s="17">
        <f t="shared" si="63"/>
        <v>22000</v>
      </c>
      <c r="J117" s="29"/>
      <c r="K117" s="29"/>
      <c r="L117" s="29"/>
    </row>
    <row r="118" spans="1:12" s="3" customFormat="1" ht="30" customHeight="1" x14ac:dyDescent="0.25">
      <c r="A118" s="15"/>
      <c r="B118" s="24" t="s">
        <v>183</v>
      </c>
      <c r="C118" s="17">
        <f>C121+C124+C127</f>
        <v>-40000</v>
      </c>
      <c r="D118" s="17">
        <f>D121+D124+D127</f>
        <v>-40000</v>
      </c>
      <c r="E118" s="17">
        <f t="shared" ref="E118:I118" si="64">E121+E124+E127</f>
        <v>0</v>
      </c>
      <c r="F118" s="17">
        <f t="shared" si="64"/>
        <v>0</v>
      </c>
      <c r="G118" s="17">
        <f t="shared" si="64"/>
        <v>0</v>
      </c>
      <c r="H118" s="17">
        <f t="shared" si="64"/>
        <v>0</v>
      </c>
      <c r="I118" s="17">
        <f t="shared" si="64"/>
        <v>0</v>
      </c>
      <c r="J118" s="29"/>
      <c r="K118" s="29"/>
      <c r="L118" s="29"/>
    </row>
    <row r="119" spans="1:12" s="3" customFormat="1" ht="30" customHeight="1" x14ac:dyDescent="0.25">
      <c r="A119" s="15"/>
      <c r="B119" s="24" t="s">
        <v>184</v>
      </c>
      <c r="C119" s="17">
        <f t="shared" ref="C119:I119" si="65">C117+C118</f>
        <v>129100</v>
      </c>
      <c r="D119" s="17">
        <f t="shared" si="65"/>
        <v>105100</v>
      </c>
      <c r="E119" s="17">
        <f t="shared" si="65"/>
        <v>0</v>
      </c>
      <c r="F119" s="17">
        <f t="shared" si="65"/>
        <v>0</v>
      </c>
      <c r="G119" s="17">
        <f t="shared" si="65"/>
        <v>2000</v>
      </c>
      <c r="H119" s="17">
        <f t="shared" si="65"/>
        <v>0</v>
      </c>
      <c r="I119" s="17">
        <f t="shared" si="65"/>
        <v>22000</v>
      </c>
      <c r="J119" s="29"/>
      <c r="K119" s="29"/>
      <c r="L119" s="29"/>
    </row>
    <row r="120" spans="1:12" s="3" customFormat="1" ht="30" customHeight="1" x14ac:dyDescent="0.25">
      <c r="A120" s="7" t="s">
        <v>154</v>
      </c>
      <c r="B120" s="4" t="s">
        <v>43</v>
      </c>
      <c r="C120" s="34">
        <f t="shared" ref="C120:C127" si="66">SUM(D120:I120)</f>
        <v>151000</v>
      </c>
      <c r="D120" s="18">
        <v>142000</v>
      </c>
      <c r="E120" s="18">
        <v>0</v>
      </c>
      <c r="F120" s="18">
        <v>0</v>
      </c>
      <c r="G120" s="18">
        <v>0</v>
      </c>
      <c r="H120" s="18">
        <v>0</v>
      </c>
      <c r="I120" s="18">
        <v>9000</v>
      </c>
      <c r="J120" s="29"/>
      <c r="K120" s="29"/>
      <c r="L120" s="29"/>
    </row>
    <row r="121" spans="1:12" s="3" customFormat="1" ht="30" customHeight="1" x14ac:dyDescent="0.25">
      <c r="A121" s="7"/>
      <c r="B121" s="26" t="s">
        <v>183</v>
      </c>
      <c r="C121" s="34">
        <f t="shared" si="66"/>
        <v>-40000</v>
      </c>
      <c r="D121" s="18">
        <v>-40000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29"/>
      <c r="K121" s="29"/>
      <c r="L121" s="29"/>
    </row>
    <row r="122" spans="1:12" s="3" customFormat="1" ht="30" customHeight="1" x14ac:dyDescent="0.25">
      <c r="A122" s="7"/>
      <c r="B122" s="26" t="s">
        <v>184</v>
      </c>
      <c r="C122" s="34">
        <f t="shared" ref="C122:I122" si="67">C120+C121</f>
        <v>111000</v>
      </c>
      <c r="D122" s="18">
        <f t="shared" si="67"/>
        <v>102000</v>
      </c>
      <c r="E122" s="18">
        <f t="shared" si="67"/>
        <v>0</v>
      </c>
      <c r="F122" s="18">
        <f t="shared" si="67"/>
        <v>0</v>
      </c>
      <c r="G122" s="18">
        <f t="shared" si="67"/>
        <v>0</v>
      </c>
      <c r="H122" s="18">
        <f t="shared" si="67"/>
        <v>0</v>
      </c>
      <c r="I122" s="18">
        <f t="shared" si="67"/>
        <v>9000</v>
      </c>
      <c r="J122" s="29"/>
      <c r="K122" s="29"/>
      <c r="L122" s="29"/>
    </row>
    <row r="123" spans="1:12" s="3" customFormat="1" ht="30" customHeight="1" x14ac:dyDescent="0.25">
      <c r="A123" s="7" t="s">
        <v>156</v>
      </c>
      <c r="B123" s="4" t="s">
        <v>44</v>
      </c>
      <c r="C123" s="34">
        <f t="shared" si="66"/>
        <v>17000</v>
      </c>
      <c r="D123" s="18">
        <v>2000</v>
      </c>
      <c r="E123" s="18">
        <v>0</v>
      </c>
      <c r="F123" s="18">
        <v>0</v>
      </c>
      <c r="G123" s="18">
        <v>2000</v>
      </c>
      <c r="H123" s="18">
        <v>0</v>
      </c>
      <c r="I123" s="18">
        <v>13000</v>
      </c>
      <c r="J123" s="29"/>
      <c r="K123" s="29"/>
      <c r="L123" s="29"/>
    </row>
    <row r="124" spans="1:12" s="3" customFormat="1" ht="30" customHeight="1" x14ac:dyDescent="0.25">
      <c r="A124" s="7"/>
      <c r="B124" s="26" t="s">
        <v>183</v>
      </c>
      <c r="C124" s="34">
        <f t="shared" si="66"/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29"/>
      <c r="K124" s="29"/>
      <c r="L124" s="29"/>
    </row>
    <row r="125" spans="1:12" s="3" customFormat="1" ht="30" customHeight="1" x14ac:dyDescent="0.25">
      <c r="A125" s="7"/>
      <c r="B125" s="26" t="s">
        <v>184</v>
      </c>
      <c r="C125" s="34">
        <f t="shared" ref="C125:I125" si="68">C123+C124</f>
        <v>17000</v>
      </c>
      <c r="D125" s="18">
        <f t="shared" si="68"/>
        <v>2000</v>
      </c>
      <c r="E125" s="18">
        <f t="shared" si="68"/>
        <v>0</v>
      </c>
      <c r="F125" s="18">
        <f t="shared" si="68"/>
        <v>0</v>
      </c>
      <c r="G125" s="18">
        <f t="shared" si="68"/>
        <v>2000</v>
      </c>
      <c r="H125" s="18">
        <f t="shared" si="68"/>
        <v>0</v>
      </c>
      <c r="I125" s="18">
        <f t="shared" si="68"/>
        <v>13000</v>
      </c>
      <c r="J125" s="29"/>
      <c r="K125" s="29"/>
      <c r="L125" s="29"/>
    </row>
    <row r="126" spans="1:12" s="3" customFormat="1" ht="30" customHeight="1" x14ac:dyDescent="0.25">
      <c r="A126" s="7" t="s">
        <v>155</v>
      </c>
      <c r="B126" s="4" t="s">
        <v>45</v>
      </c>
      <c r="C126" s="34">
        <f t="shared" si="66"/>
        <v>1100</v>
      </c>
      <c r="D126" s="18">
        <v>1100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29"/>
      <c r="K126" s="29"/>
      <c r="L126" s="29"/>
    </row>
    <row r="127" spans="1:12" s="3" customFormat="1" ht="30" customHeight="1" x14ac:dyDescent="0.25">
      <c r="A127" s="7"/>
      <c r="B127" s="26" t="s">
        <v>183</v>
      </c>
      <c r="C127" s="34">
        <f t="shared" si="66"/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29"/>
      <c r="K127" s="29"/>
      <c r="L127" s="29"/>
    </row>
    <row r="128" spans="1:12" s="3" customFormat="1" ht="30" customHeight="1" x14ac:dyDescent="0.25">
      <c r="A128" s="7"/>
      <c r="B128" s="26" t="s">
        <v>184</v>
      </c>
      <c r="C128" s="34">
        <f t="shared" ref="C128:I128" si="69">C126+C127</f>
        <v>1100</v>
      </c>
      <c r="D128" s="18">
        <f t="shared" si="69"/>
        <v>1100</v>
      </c>
      <c r="E128" s="18">
        <f t="shared" si="69"/>
        <v>0</v>
      </c>
      <c r="F128" s="18">
        <f t="shared" si="69"/>
        <v>0</v>
      </c>
      <c r="G128" s="18">
        <f t="shared" si="69"/>
        <v>0</v>
      </c>
      <c r="H128" s="18">
        <f t="shared" si="69"/>
        <v>0</v>
      </c>
      <c r="I128" s="18">
        <f t="shared" si="69"/>
        <v>0</v>
      </c>
      <c r="J128" s="29"/>
      <c r="K128" s="29"/>
      <c r="L128" s="29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1878738.6</v>
      </c>
      <c r="D129" s="17">
        <f t="shared" ref="D129:I129" si="70">D132+D135+D138+D141</f>
        <v>0</v>
      </c>
      <c r="E129" s="17">
        <f t="shared" si="70"/>
        <v>0</v>
      </c>
      <c r="F129" s="17">
        <f t="shared" si="70"/>
        <v>0</v>
      </c>
      <c r="G129" s="17">
        <f t="shared" si="70"/>
        <v>0</v>
      </c>
      <c r="H129" s="17">
        <f t="shared" si="70"/>
        <v>0</v>
      </c>
      <c r="I129" s="17">
        <f t="shared" si="70"/>
        <v>1878738.6</v>
      </c>
      <c r="J129" s="29"/>
      <c r="K129" s="29"/>
      <c r="L129" s="29"/>
    </row>
    <row r="130" spans="1:12" s="3" customFormat="1" ht="30" customHeight="1" x14ac:dyDescent="0.25">
      <c r="A130" s="15"/>
      <c r="B130" s="24" t="s">
        <v>183</v>
      </c>
      <c r="C130" s="17">
        <f>C133+C136+C139+C142</f>
        <v>26202.400000000001</v>
      </c>
      <c r="D130" s="17">
        <f>D133+D136+D139+D142</f>
        <v>0</v>
      </c>
      <c r="E130" s="17">
        <f t="shared" ref="E130:I130" si="71">E133+E136+E139+E142</f>
        <v>0</v>
      </c>
      <c r="F130" s="17">
        <f t="shared" si="71"/>
        <v>0</v>
      </c>
      <c r="G130" s="17">
        <f t="shared" si="71"/>
        <v>0</v>
      </c>
      <c r="H130" s="17">
        <f t="shared" si="71"/>
        <v>0</v>
      </c>
      <c r="I130" s="17">
        <f t="shared" si="71"/>
        <v>26202.400000000001</v>
      </c>
      <c r="J130" s="29"/>
      <c r="K130" s="29"/>
      <c r="L130" s="29"/>
    </row>
    <row r="131" spans="1:12" s="3" customFormat="1" ht="30" customHeight="1" x14ac:dyDescent="0.25">
      <c r="A131" s="15"/>
      <c r="B131" s="24" t="s">
        <v>184</v>
      </c>
      <c r="C131" s="17">
        <f t="shared" ref="C131:I131" si="72">C129+C130</f>
        <v>1904941</v>
      </c>
      <c r="D131" s="17">
        <f t="shared" si="72"/>
        <v>0</v>
      </c>
      <c r="E131" s="17">
        <f t="shared" si="72"/>
        <v>0</v>
      </c>
      <c r="F131" s="17">
        <f t="shared" si="72"/>
        <v>0</v>
      </c>
      <c r="G131" s="17">
        <f t="shared" si="72"/>
        <v>0</v>
      </c>
      <c r="H131" s="17">
        <f t="shared" si="72"/>
        <v>0</v>
      </c>
      <c r="I131" s="17">
        <f t="shared" si="72"/>
        <v>1904941</v>
      </c>
      <c r="J131" s="29"/>
      <c r="K131" s="29"/>
      <c r="L131" s="29"/>
    </row>
    <row r="132" spans="1:12" s="3" customFormat="1" ht="30" customHeight="1" x14ac:dyDescent="0.25">
      <c r="A132" s="7" t="s">
        <v>157</v>
      </c>
      <c r="B132" s="4" t="s">
        <v>47</v>
      </c>
      <c r="C132" s="34">
        <f t="shared" ref="C132:C133" si="73">SUM(D132:I132)</f>
        <v>1428738.6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1428738.6</v>
      </c>
      <c r="J132" s="29"/>
      <c r="K132" s="29"/>
      <c r="L132" s="29"/>
    </row>
    <row r="133" spans="1:12" s="3" customFormat="1" ht="30" customHeight="1" x14ac:dyDescent="0.25">
      <c r="A133" s="7"/>
      <c r="B133" s="26" t="s">
        <v>183</v>
      </c>
      <c r="C133" s="34">
        <f t="shared" si="73"/>
        <v>2202.4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2202.4</v>
      </c>
      <c r="J133" s="29"/>
      <c r="K133" s="29"/>
      <c r="L133" s="29"/>
    </row>
    <row r="134" spans="1:12" s="3" customFormat="1" ht="30" customHeight="1" x14ac:dyDescent="0.25">
      <c r="A134" s="7"/>
      <c r="B134" s="26" t="s">
        <v>184</v>
      </c>
      <c r="C134" s="34">
        <f t="shared" ref="C134:I134" si="74">C132+C133</f>
        <v>1430941</v>
      </c>
      <c r="D134" s="18">
        <f t="shared" si="74"/>
        <v>0</v>
      </c>
      <c r="E134" s="18">
        <f t="shared" si="74"/>
        <v>0</v>
      </c>
      <c r="F134" s="18">
        <f t="shared" si="74"/>
        <v>0</v>
      </c>
      <c r="G134" s="18">
        <f t="shared" si="74"/>
        <v>0</v>
      </c>
      <c r="H134" s="18">
        <f t="shared" si="74"/>
        <v>0</v>
      </c>
      <c r="I134" s="18">
        <f t="shared" si="74"/>
        <v>1430941</v>
      </c>
      <c r="J134" s="29"/>
      <c r="K134" s="29"/>
      <c r="L134" s="29"/>
    </row>
    <row r="135" spans="1:12" s="3" customFormat="1" ht="30" customHeight="1" x14ac:dyDescent="0.25">
      <c r="A135" s="7" t="s">
        <v>158</v>
      </c>
      <c r="B135" s="4" t="s">
        <v>48</v>
      </c>
      <c r="C135" s="34">
        <f t="shared" ref="C135:C136" si="75">SUM(D135:I135)</f>
        <v>400000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400000</v>
      </c>
      <c r="J135" s="29"/>
      <c r="K135" s="29"/>
      <c r="L135" s="29"/>
    </row>
    <row r="136" spans="1:12" s="3" customFormat="1" ht="30" customHeight="1" x14ac:dyDescent="0.25">
      <c r="A136" s="7"/>
      <c r="B136" s="26" t="s">
        <v>183</v>
      </c>
      <c r="C136" s="34">
        <f t="shared" si="75"/>
        <v>24000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24000</v>
      </c>
      <c r="J136" s="29"/>
      <c r="K136" s="29"/>
      <c r="L136" s="29"/>
    </row>
    <row r="137" spans="1:12" s="3" customFormat="1" ht="30" customHeight="1" x14ac:dyDescent="0.25">
      <c r="A137" s="7"/>
      <c r="B137" s="26" t="s">
        <v>184</v>
      </c>
      <c r="C137" s="34">
        <f t="shared" ref="C137:I137" si="76">C135+C136</f>
        <v>424000</v>
      </c>
      <c r="D137" s="18">
        <f t="shared" si="76"/>
        <v>0</v>
      </c>
      <c r="E137" s="18">
        <f t="shared" si="76"/>
        <v>0</v>
      </c>
      <c r="F137" s="18">
        <f t="shared" si="76"/>
        <v>0</v>
      </c>
      <c r="G137" s="18">
        <f t="shared" si="76"/>
        <v>0</v>
      </c>
      <c r="H137" s="18">
        <f t="shared" si="76"/>
        <v>0</v>
      </c>
      <c r="I137" s="18">
        <f t="shared" si="76"/>
        <v>424000</v>
      </c>
      <c r="J137" s="29"/>
      <c r="K137" s="29"/>
      <c r="L137" s="29"/>
    </row>
    <row r="138" spans="1:12" s="3" customFormat="1" ht="30" customHeight="1" x14ac:dyDescent="0.25">
      <c r="A138" s="7" t="s">
        <v>159</v>
      </c>
      <c r="B138" s="4" t="s">
        <v>49</v>
      </c>
      <c r="C138" s="34">
        <f t="shared" ref="C138:C142" si="77">SUM(D138:I138)</f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29"/>
      <c r="K138" s="29"/>
      <c r="L138" s="29"/>
    </row>
    <row r="139" spans="1:12" s="3" customFormat="1" ht="30" customHeight="1" x14ac:dyDescent="0.25">
      <c r="A139" s="7"/>
      <c r="B139" s="26" t="s">
        <v>183</v>
      </c>
      <c r="C139" s="34">
        <f t="shared" si="77"/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29"/>
      <c r="K139" s="29"/>
      <c r="L139" s="29"/>
    </row>
    <row r="140" spans="1:12" s="3" customFormat="1" ht="30" customHeight="1" x14ac:dyDescent="0.25">
      <c r="A140" s="7"/>
      <c r="B140" s="26" t="s">
        <v>184</v>
      </c>
      <c r="C140" s="34">
        <f>C138+C139</f>
        <v>0</v>
      </c>
      <c r="D140" s="18">
        <f t="shared" ref="D140:I140" si="78">D138+D139</f>
        <v>0</v>
      </c>
      <c r="E140" s="18">
        <f t="shared" si="78"/>
        <v>0</v>
      </c>
      <c r="F140" s="18">
        <f t="shared" si="78"/>
        <v>0</v>
      </c>
      <c r="G140" s="18">
        <f t="shared" si="78"/>
        <v>0</v>
      </c>
      <c r="H140" s="18">
        <f t="shared" si="78"/>
        <v>0</v>
      </c>
      <c r="I140" s="18">
        <f t="shared" si="78"/>
        <v>0</v>
      </c>
      <c r="J140" s="29"/>
      <c r="K140" s="29"/>
      <c r="L140" s="29"/>
    </row>
    <row r="141" spans="1:12" s="3" customFormat="1" ht="30" customHeight="1" x14ac:dyDescent="0.25">
      <c r="A141" s="7" t="s">
        <v>160</v>
      </c>
      <c r="B141" s="4" t="s">
        <v>50</v>
      </c>
      <c r="C141" s="34">
        <f t="shared" si="77"/>
        <v>50000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50000</v>
      </c>
      <c r="J141" s="29"/>
      <c r="K141" s="29"/>
      <c r="L141" s="29"/>
    </row>
    <row r="142" spans="1:12" s="3" customFormat="1" ht="30" customHeight="1" x14ac:dyDescent="0.25">
      <c r="A142" s="7"/>
      <c r="B142" s="26" t="s">
        <v>183</v>
      </c>
      <c r="C142" s="34">
        <f t="shared" si="77"/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29"/>
      <c r="K142" s="29"/>
      <c r="L142" s="29"/>
    </row>
    <row r="143" spans="1:12" s="3" customFormat="1" ht="30" customHeight="1" x14ac:dyDescent="0.25">
      <c r="A143" s="7"/>
      <c r="B143" s="26" t="s">
        <v>184</v>
      </c>
      <c r="C143" s="34">
        <f t="shared" ref="C143:I143" si="79">C141+C142</f>
        <v>50000</v>
      </c>
      <c r="D143" s="18">
        <f t="shared" si="79"/>
        <v>0</v>
      </c>
      <c r="E143" s="18">
        <f t="shared" si="79"/>
        <v>0</v>
      </c>
      <c r="F143" s="18">
        <f t="shared" si="79"/>
        <v>0</v>
      </c>
      <c r="G143" s="18">
        <f t="shared" si="79"/>
        <v>0</v>
      </c>
      <c r="H143" s="18">
        <f t="shared" si="79"/>
        <v>0</v>
      </c>
      <c r="I143" s="18">
        <f t="shared" si="79"/>
        <v>50000</v>
      </c>
      <c r="J143" s="29"/>
      <c r="K143" s="29"/>
      <c r="L143" s="29"/>
    </row>
    <row r="144" spans="1:12" s="3" customFormat="1" ht="30" customHeight="1" x14ac:dyDescent="0.25">
      <c r="A144" s="15" t="s">
        <v>111</v>
      </c>
      <c r="B144" s="16" t="s">
        <v>51</v>
      </c>
      <c r="C144" s="17">
        <f t="shared" ref="C144:I145" si="80">C147+C150+C153+C156</f>
        <v>494781</v>
      </c>
      <c r="D144" s="17">
        <f t="shared" si="80"/>
        <v>281500</v>
      </c>
      <c r="E144" s="17">
        <f t="shared" si="80"/>
        <v>8010</v>
      </c>
      <c r="F144" s="17">
        <f t="shared" si="80"/>
        <v>15010</v>
      </c>
      <c r="G144" s="17">
        <f t="shared" si="80"/>
        <v>136031</v>
      </c>
      <c r="H144" s="17">
        <f t="shared" si="80"/>
        <v>33825</v>
      </c>
      <c r="I144" s="17">
        <f t="shared" si="80"/>
        <v>20405</v>
      </c>
      <c r="J144" s="29"/>
      <c r="K144" s="29"/>
      <c r="L144" s="29"/>
    </row>
    <row r="145" spans="1:12" s="3" customFormat="1" ht="30" customHeight="1" x14ac:dyDescent="0.25">
      <c r="A145" s="15"/>
      <c r="B145" s="24" t="s">
        <v>183</v>
      </c>
      <c r="C145" s="17">
        <f t="shared" si="80"/>
        <v>75600</v>
      </c>
      <c r="D145" s="17">
        <f t="shared" si="80"/>
        <v>10000</v>
      </c>
      <c r="E145" s="17">
        <f t="shared" si="80"/>
        <v>5000</v>
      </c>
      <c r="F145" s="17">
        <f t="shared" si="80"/>
        <v>0</v>
      </c>
      <c r="G145" s="17">
        <f t="shared" si="80"/>
        <v>10000</v>
      </c>
      <c r="H145" s="17">
        <f t="shared" si="80"/>
        <v>20000</v>
      </c>
      <c r="I145" s="17">
        <f t="shared" si="80"/>
        <v>30600</v>
      </c>
      <c r="J145" s="29"/>
      <c r="K145" s="29"/>
      <c r="L145" s="29"/>
    </row>
    <row r="146" spans="1:12" s="3" customFormat="1" ht="30" customHeight="1" x14ac:dyDescent="0.25">
      <c r="A146" s="15"/>
      <c r="B146" s="24" t="s">
        <v>184</v>
      </c>
      <c r="C146" s="17">
        <f>C144+C145</f>
        <v>570381</v>
      </c>
      <c r="D146" s="17">
        <f t="shared" ref="D146:I146" si="81">D144+D145</f>
        <v>291500</v>
      </c>
      <c r="E146" s="17">
        <f t="shared" si="81"/>
        <v>13010</v>
      </c>
      <c r="F146" s="17">
        <f t="shared" si="81"/>
        <v>15010</v>
      </c>
      <c r="G146" s="17">
        <f t="shared" si="81"/>
        <v>146031</v>
      </c>
      <c r="H146" s="17">
        <f t="shared" si="81"/>
        <v>53825</v>
      </c>
      <c r="I146" s="17">
        <f t="shared" si="81"/>
        <v>51005</v>
      </c>
      <c r="J146" s="29"/>
      <c r="K146" s="29"/>
      <c r="L146" s="29"/>
    </row>
    <row r="147" spans="1:12" s="3" customFormat="1" ht="30" customHeight="1" x14ac:dyDescent="0.25">
      <c r="A147" s="7" t="s">
        <v>161</v>
      </c>
      <c r="B147" s="4" t="s">
        <v>52</v>
      </c>
      <c r="C147" s="34">
        <f t="shared" ref="C147:C148" si="82">SUM(D147:I147)</f>
        <v>398600</v>
      </c>
      <c r="D147" s="18">
        <v>235000</v>
      </c>
      <c r="E147" s="18">
        <v>5000</v>
      </c>
      <c r="F147" s="18">
        <v>0</v>
      </c>
      <c r="G147" s="18">
        <v>127000</v>
      </c>
      <c r="H147" s="18">
        <v>29200</v>
      </c>
      <c r="I147" s="18">
        <v>2400</v>
      </c>
      <c r="J147" s="29"/>
      <c r="K147" s="29"/>
      <c r="L147" s="29"/>
    </row>
    <row r="148" spans="1:12" s="3" customFormat="1" ht="30" customHeight="1" x14ac:dyDescent="0.25">
      <c r="A148" s="7"/>
      <c r="B148" s="26" t="s">
        <v>183</v>
      </c>
      <c r="C148" s="34">
        <f t="shared" si="82"/>
        <v>55000</v>
      </c>
      <c r="D148" s="18">
        <v>10000</v>
      </c>
      <c r="E148" s="18">
        <v>5000</v>
      </c>
      <c r="F148" s="18">
        <v>0</v>
      </c>
      <c r="G148" s="18">
        <v>10000</v>
      </c>
      <c r="H148" s="18">
        <v>20000</v>
      </c>
      <c r="I148" s="18">
        <v>10000</v>
      </c>
      <c r="J148" s="29"/>
      <c r="K148" s="29"/>
      <c r="L148" s="29"/>
    </row>
    <row r="149" spans="1:12" s="3" customFormat="1" ht="30" customHeight="1" x14ac:dyDescent="0.25">
      <c r="A149" s="7"/>
      <c r="B149" s="26" t="s">
        <v>184</v>
      </c>
      <c r="C149" s="34">
        <f t="shared" ref="C149:I149" si="83">C147+C148</f>
        <v>453600</v>
      </c>
      <c r="D149" s="18">
        <f t="shared" si="83"/>
        <v>245000</v>
      </c>
      <c r="E149" s="18">
        <f t="shared" si="83"/>
        <v>10000</v>
      </c>
      <c r="F149" s="18">
        <f t="shared" si="83"/>
        <v>0</v>
      </c>
      <c r="G149" s="18">
        <f t="shared" si="83"/>
        <v>137000</v>
      </c>
      <c r="H149" s="18">
        <f t="shared" si="83"/>
        <v>49200</v>
      </c>
      <c r="I149" s="18">
        <f t="shared" si="83"/>
        <v>12400</v>
      </c>
      <c r="J149" s="29"/>
      <c r="K149" s="29"/>
      <c r="L149" s="29"/>
    </row>
    <row r="150" spans="1:12" s="3" customFormat="1" ht="30" customHeight="1" x14ac:dyDescent="0.25">
      <c r="A150" s="7" t="s">
        <v>162</v>
      </c>
      <c r="B150" s="4" t="s">
        <v>53</v>
      </c>
      <c r="C150" s="34">
        <f t="shared" ref="C150:C151" si="84">SUM(D150:I150)</f>
        <v>76641</v>
      </c>
      <c r="D150" s="18">
        <v>42000</v>
      </c>
      <c r="E150" s="18">
        <v>3000</v>
      </c>
      <c r="F150" s="18">
        <v>0</v>
      </c>
      <c r="G150" s="18">
        <v>9021</v>
      </c>
      <c r="H150" s="18">
        <v>4620</v>
      </c>
      <c r="I150" s="18">
        <v>18000</v>
      </c>
      <c r="J150" s="29"/>
      <c r="K150" s="29"/>
      <c r="L150" s="29"/>
    </row>
    <row r="151" spans="1:12" s="3" customFormat="1" ht="30" customHeight="1" x14ac:dyDescent="0.25">
      <c r="A151" s="7"/>
      <c r="B151" s="26" t="s">
        <v>183</v>
      </c>
      <c r="C151" s="34">
        <f t="shared" si="84"/>
        <v>20600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20600</v>
      </c>
      <c r="J151" s="29"/>
      <c r="K151" s="29"/>
      <c r="L151" s="29"/>
    </row>
    <row r="152" spans="1:12" s="3" customFormat="1" ht="30" customHeight="1" x14ac:dyDescent="0.25">
      <c r="A152" s="7"/>
      <c r="B152" s="26" t="s">
        <v>184</v>
      </c>
      <c r="C152" s="34">
        <f t="shared" ref="C152:I152" si="85">C150+C151</f>
        <v>97241</v>
      </c>
      <c r="D152" s="18">
        <f t="shared" si="85"/>
        <v>42000</v>
      </c>
      <c r="E152" s="18">
        <f t="shared" si="85"/>
        <v>3000</v>
      </c>
      <c r="F152" s="18">
        <f t="shared" si="85"/>
        <v>0</v>
      </c>
      <c r="G152" s="18">
        <f t="shared" si="85"/>
        <v>9021</v>
      </c>
      <c r="H152" s="18">
        <f t="shared" si="85"/>
        <v>4620</v>
      </c>
      <c r="I152" s="18">
        <f t="shared" si="85"/>
        <v>38600</v>
      </c>
      <c r="J152" s="29"/>
      <c r="K152" s="29"/>
      <c r="L152" s="29"/>
    </row>
    <row r="153" spans="1:12" s="3" customFormat="1" ht="30" customHeight="1" x14ac:dyDescent="0.25">
      <c r="A153" s="7" t="s">
        <v>163</v>
      </c>
      <c r="B153" s="4" t="s">
        <v>54</v>
      </c>
      <c r="C153" s="34">
        <f t="shared" ref="C153:C154" si="86">SUM(D153:I153)</f>
        <v>18000</v>
      </c>
      <c r="D153" s="18">
        <v>3000</v>
      </c>
      <c r="E153" s="18">
        <v>0</v>
      </c>
      <c r="F153" s="18">
        <v>15000</v>
      </c>
      <c r="G153" s="18">
        <v>0</v>
      </c>
      <c r="H153" s="18">
        <v>0</v>
      </c>
      <c r="I153" s="18">
        <v>0</v>
      </c>
      <c r="J153" s="29"/>
      <c r="K153" s="29"/>
      <c r="L153" s="29"/>
    </row>
    <row r="154" spans="1:12" s="3" customFormat="1" ht="30" customHeight="1" x14ac:dyDescent="0.25">
      <c r="A154" s="7"/>
      <c r="B154" s="26" t="s">
        <v>183</v>
      </c>
      <c r="C154" s="34">
        <f t="shared" si="86"/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9"/>
      <c r="K154" s="29"/>
      <c r="L154" s="29"/>
    </row>
    <row r="155" spans="1:12" s="3" customFormat="1" ht="30" customHeight="1" x14ac:dyDescent="0.25">
      <c r="A155" s="7"/>
      <c r="B155" s="26" t="s">
        <v>184</v>
      </c>
      <c r="C155" s="34">
        <f t="shared" ref="C155:I155" si="87">C153+C154</f>
        <v>18000</v>
      </c>
      <c r="D155" s="18">
        <f>SUM(D153:D154)</f>
        <v>3000</v>
      </c>
      <c r="E155" s="18">
        <f t="shared" si="87"/>
        <v>0</v>
      </c>
      <c r="F155" s="18">
        <f t="shared" si="87"/>
        <v>15000</v>
      </c>
      <c r="G155" s="18">
        <f t="shared" si="87"/>
        <v>0</v>
      </c>
      <c r="H155" s="18">
        <f t="shared" si="87"/>
        <v>0</v>
      </c>
      <c r="I155" s="18">
        <f t="shared" si="87"/>
        <v>0</v>
      </c>
      <c r="J155" s="29"/>
      <c r="K155" s="29"/>
      <c r="L155" s="29"/>
    </row>
    <row r="156" spans="1:12" s="3" customFormat="1" ht="30" customHeight="1" x14ac:dyDescent="0.25">
      <c r="A156" s="7" t="s">
        <v>164</v>
      </c>
      <c r="B156" s="4" t="s">
        <v>55</v>
      </c>
      <c r="C156" s="34">
        <f t="shared" ref="C156:C157" si="88">SUM(D156:I156)</f>
        <v>1540</v>
      </c>
      <c r="D156" s="18">
        <v>1500</v>
      </c>
      <c r="E156" s="18">
        <v>10</v>
      </c>
      <c r="F156" s="18">
        <v>10</v>
      </c>
      <c r="G156" s="18">
        <v>10</v>
      </c>
      <c r="H156" s="18">
        <v>5</v>
      </c>
      <c r="I156" s="18">
        <v>5</v>
      </c>
      <c r="J156" s="29"/>
      <c r="K156" s="29"/>
      <c r="L156" s="29"/>
    </row>
    <row r="157" spans="1:12" s="3" customFormat="1" ht="30" customHeight="1" x14ac:dyDescent="0.25">
      <c r="A157" s="7"/>
      <c r="B157" s="26" t="s">
        <v>183</v>
      </c>
      <c r="C157" s="34">
        <f t="shared" si="88"/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29"/>
      <c r="K157" s="29"/>
      <c r="L157" s="29"/>
    </row>
    <row r="158" spans="1:12" s="3" customFormat="1" ht="30" customHeight="1" x14ac:dyDescent="0.25">
      <c r="A158" s="7"/>
      <c r="B158" s="26" t="s">
        <v>184</v>
      </c>
      <c r="C158" s="34">
        <f t="shared" ref="C158:H158" si="89">C156+C157</f>
        <v>1540</v>
      </c>
      <c r="D158" s="18">
        <f t="shared" si="89"/>
        <v>1500</v>
      </c>
      <c r="E158" s="18">
        <f t="shared" si="89"/>
        <v>10</v>
      </c>
      <c r="F158" s="18">
        <f t="shared" si="89"/>
        <v>10</v>
      </c>
      <c r="G158" s="18">
        <f t="shared" si="89"/>
        <v>10</v>
      </c>
      <c r="H158" s="18">
        <f t="shared" si="89"/>
        <v>5</v>
      </c>
      <c r="I158" s="18">
        <f>SUM(I156:I157)</f>
        <v>5</v>
      </c>
      <c r="J158" s="29"/>
      <c r="K158" s="29"/>
      <c r="L158" s="29"/>
    </row>
    <row r="159" spans="1:12" s="3" customFormat="1" ht="30" customHeight="1" x14ac:dyDescent="0.25">
      <c r="A159" s="15" t="s">
        <v>112</v>
      </c>
      <c r="B159" s="16" t="s">
        <v>56</v>
      </c>
      <c r="C159" s="17">
        <f>C162+C165</f>
        <v>2900000</v>
      </c>
      <c r="D159" s="17">
        <f t="shared" ref="D159:H159" si="90">D162+D165</f>
        <v>1403000</v>
      </c>
      <c r="E159" s="17">
        <f t="shared" si="90"/>
        <v>150000</v>
      </c>
      <c r="F159" s="17">
        <f t="shared" si="90"/>
        <v>0</v>
      </c>
      <c r="G159" s="17">
        <f t="shared" si="90"/>
        <v>1113000</v>
      </c>
      <c r="H159" s="17">
        <f t="shared" si="90"/>
        <v>230000</v>
      </c>
      <c r="I159" s="17">
        <f>I162+I165</f>
        <v>4000</v>
      </c>
      <c r="J159" s="29"/>
      <c r="K159" s="29"/>
      <c r="L159" s="29"/>
    </row>
    <row r="160" spans="1:12" s="3" customFormat="1" ht="30" customHeight="1" x14ac:dyDescent="0.25">
      <c r="A160" s="15"/>
      <c r="B160" s="24" t="s">
        <v>183</v>
      </c>
      <c r="C160" s="17">
        <f>C163+C166</f>
        <v>0</v>
      </c>
      <c r="D160" s="17">
        <f>D163+D166</f>
        <v>0</v>
      </c>
      <c r="E160" s="17">
        <f t="shared" ref="E160:I160" si="91">E163+E166</f>
        <v>0</v>
      </c>
      <c r="F160" s="17">
        <f t="shared" si="91"/>
        <v>0</v>
      </c>
      <c r="G160" s="17">
        <f t="shared" si="91"/>
        <v>0</v>
      </c>
      <c r="H160" s="17">
        <f t="shared" si="91"/>
        <v>0</v>
      </c>
      <c r="I160" s="17">
        <f t="shared" si="91"/>
        <v>0</v>
      </c>
      <c r="J160" s="29"/>
      <c r="K160" s="29"/>
      <c r="L160" s="29"/>
    </row>
    <row r="161" spans="1:12" s="3" customFormat="1" ht="30" customHeight="1" x14ac:dyDescent="0.25">
      <c r="A161" s="15"/>
      <c r="B161" s="24" t="s">
        <v>184</v>
      </c>
      <c r="C161" s="17">
        <f t="shared" ref="C161:I161" si="92">C159+C160</f>
        <v>2900000</v>
      </c>
      <c r="D161" s="17">
        <f t="shared" si="92"/>
        <v>1403000</v>
      </c>
      <c r="E161" s="17">
        <f t="shared" si="92"/>
        <v>150000</v>
      </c>
      <c r="F161" s="17">
        <f t="shared" si="92"/>
        <v>0</v>
      </c>
      <c r="G161" s="17">
        <f t="shared" si="92"/>
        <v>1113000</v>
      </c>
      <c r="H161" s="17">
        <f t="shared" si="92"/>
        <v>230000</v>
      </c>
      <c r="I161" s="17">
        <f t="shared" si="92"/>
        <v>4000</v>
      </c>
      <c r="J161" s="29"/>
      <c r="K161" s="29"/>
      <c r="L161" s="29"/>
    </row>
    <row r="162" spans="1:12" s="3" customFormat="1" ht="30" customHeight="1" x14ac:dyDescent="0.25">
      <c r="A162" s="7" t="s">
        <v>165</v>
      </c>
      <c r="B162" s="4" t="s">
        <v>57</v>
      </c>
      <c r="C162" s="34">
        <f t="shared" ref="C162:C163" si="93">SUM(D162:I162)</f>
        <v>2862000</v>
      </c>
      <c r="D162" s="18">
        <v>1400000</v>
      </c>
      <c r="E162" s="18">
        <v>150000</v>
      </c>
      <c r="F162" s="18">
        <v>0</v>
      </c>
      <c r="G162" s="18">
        <v>1078000</v>
      </c>
      <c r="H162" s="18">
        <v>230000</v>
      </c>
      <c r="I162" s="18">
        <v>4000</v>
      </c>
      <c r="J162" s="29"/>
      <c r="K162" s="29"/>
      <c r="L162" s="29"/>
    </row>
    <row r="163" spans="1:12" s="3" customFormat="1" ht="30" customHeight="1" x14ac:dyDescent="0.25">
      <c r="A163" s="7"/>
      <c r="B163" s="26" t="s">
        <v>183</v>
      </c>
      <c r="C163" s="34">
        <f t="shared" si="93"/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29"/>
      <c r="K163" s="29"/>
      <c r="L163" s="29"/>
    </row>
    <row r="164" spans="1:12" s="3" customFormat="1" ht="30" customHeight="1" x14ac:dyDescent="0.25">
      <c r="A164" s="7"/>
      <c r="B164" s="26" t="s">
        <v>184</v>
      </c>
      <c r="C164" s="34">
        <f t="shared" ref="C164:I164" si="94">C162+C163</f>
        <v>2862000</v>
      </c>
      <c r="D164" s="18">
        <f t="shared" si="94"/>
        <v>1400000</v>
      </c>
      <c r="E164" s="18">
        <f t="shared" si="94"/>
        <v>150000</v>
      </c>
      <c r="F164" s="18">
        <f t="shared" si="94"/>
        <v>0</v>
      </c>
      <c r="G164" s="18">
        <f t="shared" si="94"/>
        <v>1078000</v>
      </c>
      <c r="H164" s="18">
        <f t="shared" si="94"/>
        <v>230000</v>
      </c>
      <c r="I164" s="18">
        <f t="shared" si="94"/>
        <v>4000</v>
      </c>
      <c r="J164" s="29"/>
      <c r="K164" s="29"/>
      <c r="L164" s="29"/>
    </row>
    <row r="165" spans="1:12" s="3" customFormat="1" ht="30" customHeight="1" x14ac:dyDescent="0.25">
      <c r="A165" s="7" t="s">
        <v>166</v>
      </c>
      <c r="B165" s="4" t="s">
        <v>58</v>
      </c>
      <c r="C165" s="34">
        <f t="shared" ref="C165:C166" si="95">SUM(D165:I165)</f>
        <v>38000</v>
      </c>
      <c r="D165" s="18">
        <v>3000</v>
      </c>
      <c r="E165" s="18">
        <v>0</v>
      </c>
      <c r="F165" s="18">
        <v>0</v>
      </c>
      <c r="G165" s="18">
        <v>35000</v>
      </c>
      <c r="H165" s="18">
        <v>0</v>
      </c>
      <c r="I165" s="18">
        <v>0</v>
      </c>
      <c r="J165" s="29"/>
      <c r="K165" s="29"/>
      <c r="L165" s="29"/>
    </row>
    <row r="166" spans="1:12" s="3" customFormat="1" ht="30" customHeight="1" x14ac:dyDescent="0.25">
      <c r="A166" s="7"/>
      <c r="B166" s="26" t="s">
        <v>183</v>
      </c>
      <c r="C166" s="34">
        <f t="shared" si="95"/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29"/>
      <c r="K166" s="29"/>
      <c r="L166" s="29"/>
    </row>
    <row r="167" spans="1:12" s="3" customFormat="1" ht="30" customHeight="1" x14ac:dyDescent="0.25">
      <c r="A167" s="7"/>
      <c r="B167" s="26" t="s">
        <v>184</v>
      </c>
      <c r="C167" s="34">
        <f t="shared" ref="C167:I167" si="96">C165+C166</f>
        <v>38000</v>
      </c>
      <c r="D167" s="18">
        <f t="shared" si="96"/>
        <v>3000</v>
      </c>
      <c r="E167" s="18">
        <f t="shared" si="96"/>
        <v>0</v>
      </c>
      <c r="F167" s="18">
        <f t="shared" si="96"/>
        <v>0</v>
      </c>
      <c r="G167" s="18">
        <f t="shared" si="96"/>
        <v>35000</v>
      </c>
      <c r="H167" s="18">
        <f t="shared" si="96"/>
        <v>0</v>
      </c>
      <c r="I167" s="18">
        <f t="shared" si="96"/>
        <v>0</v>
      </c>
      <c r="J167" s="29"/>
      <c r="K167" s="29"/>
      <c r="L167" s="29"/>
    </row>
    <row r="168" spans="1:12" s="3" customFormat="1" ht="30" customHeight="1" x14ac:dyDescent="0.25">
      <c r="A168" s="15" t="s">
        <v>113</v>
      </c>
      <c r="B168" s="16" t="s">
        <v>59</v>
      </c>
      <c r="C168" s="17">
        <f>C171+C174+C177+C180</f>
        <v>15287429.85</v>
      </c>
      <c r="D168" s="17">
        <f t="shared" ref="D168:I169" si="97">D171+D174+D177</f>
        <v>0</v>
      </c>
      <c r="E168" s="17">
        <f t="shared" si="97"/>
        <v>0</v>
      </c>
      <c r="F168" s="17">
        <f>F171+F174+F177+F180</f>
        <v>15167429.85</v>
      </c>
      <c r="G168" s="17">
        <f t="shared" si="97"/>
        <v>120000</v>
      </c>
      <c r="H168" s="17">
        <f t="shared" si="97"/>
        <v>0</v>
      </c>
      <c r="I168" s="17">
        <f t="shared" si="97"/>
        <v>0</v>
      </c>
      <c r="J168" s="29"/>
      <c r="K168" s="29"/>
      <c r="L168" s="29"/>
    </row>
    <row r="169" spans="1:12" s="3" customFormat="1" ht="30" customHeight="1" x14ac:dyDescent="0.25">
      <c r="A169" s="15"/>
      <c r="B169" s="24" t="s">
        <v>183</v>
      </c>
      <c r="C169" s="17">
        <f>C172+C175+C178+C181</f>
        <v>-831196.53</v>
      </c>
      <c r="D169" s="17">
        <f>D172+D175+D178+D181</f>
        <v>0</v>
      </c>
      <c r="E169" s="17">
        <f t="shared" ref="E169:H169" si="98">E172+E175+E178+E181</f>
        <v>0</v>
      </c>
      <c r="F169" s="17">
        <f>F172+F175+F178+F181</f>
        <v>-841196.53</v>
      </c>
      <c r="G169" s="17">
        <f t="shared" si="98"/>
        <v>10000</v>
      </c>
      <c r="H169" s="17">
        <f t="shared" si="98"/>
        <v>0</v>
      </c>
      <c r="I169" s="17">
        <f t="shared" si="97"/>
        <v>0</v>
      </c>
      <c r="J169" s="29"/>
      <c r="K169" s="29"/>
      <c r="L169" s="29"/>
    </row>
    <row r="170" spans="1:12" s="3" customFormat="1" ht="30" customHeight="1" x14ac:dyDescent="0.25">
      <c r="A170" s="15"/>
      <c r="B170" s="24" t="s">
        <v>184</v>
      </c>
      <c r="C170" s="17">
        <f>C173+C176+C179+C182</f>
        <v>14456233.32</v>
      </c>
      <c r="D170" s="17">
        <f t="shared" ref="D170:I170" si="99">D168+D169</f>
        <v>0</v>
      </c>
      <c r="E170" s="17">
        <f t="shared" si="99"/>
        <v>0</v>
      </c>
      <c r="F170" s="17">
        <f>F168+F169</f>
        <v>14326233.32</v>
      </c>
      <c r="G170" s="17">
        <f t="shared" si="99"/>
        <v>130000</v>
      </c>
      <c r="H170" s="17">
        <f t="shared" si="99"/>
        <v>0</v>
      </c>
      <c r="I170" s="17">
        <f t="shared" si="99"/>
        <v>0</v>
      </c>
      <c r="J170" s="29"/>
      <c r="K170" s="29"/>
      <c r="L170" s="29"/>
    </row>
    <row r="171" spans="1:12" s="3" customFormat="1" ht="30" customHeight="1" x14ac:dyDescent="0.25">
      <c r="A171" s="7" t="s">
        <v>167</v>
      </c>
      <c r="B171" s="4" t="s">
        <v>60</v>
      </c>
      <c r="C171" s="34">
        <f t="shared" ref="C171:C172" si="100">SUM(D171:I171)</f>
        <v>50000</v>
      </c>
      <c r="D171" s="18">
        <v>0</v>
      </c>
      <c r="E171" s="18">
        <v>0</v>
      </c>
      <c r="F171" s="18">
        <v>0</v>
      </c>
      <c r="G171" s="18">
        <v>50000</v>
      </c>
      <c r="H171" s="18">
        <v>0</v>
      </c>
      <c r="I171" s="18">
        <v>0</v>
      </c>
      <c r="J171" s="29"/>
      <c r="K171" s="29"/>
      <c r="L171" s="29"/>
    </row>
    <row r="172" spans="1:12" s="3" customFormat="1" ht="30" customHeight="1" x14ac:dyDescent="0.25">
      <c r="A172" s="7"/>
      <c r="B172" s="26" t="s">
        <v>183</v>
      </c>
      <c r="C172" s="34">
        <f t="shared" si="100"/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29"/>
      <c r="K172" s="29"/>
      <c r="L172" s="29"/>
    </row>
    <row r="173" spans="1:12" s="3" customFormat="1" ht="30" customHeight="1" x14ac:dyDescent="0.25">
      <c r="A173" s="7"/>
      <c r="B173" s="26" t="s">
        <v>184</v>
      </c>
      <c r="C173" s="34">
        <f t="shared" ref="C173:I173" si="101">C171+C172</f>
        <v>50000</v>
      </c>
      <c r="D173" s="18">
        <f t="shared" si="101"/>
        <v>0</v>
      </c>
      <c r="E173" s="18">
        <f t="shared" si="101"/>
        <v>0</v>
      </c>
      <c r="F173" s="18">
        <f t="shared" si="101"/>
        <v>0</v>
      </c>
      <c r="G173" s="18">
        <f t="shared" si="101"/>
        <v>50000</v>
      </c>
      <c r="H173" s="18">
        <f t="shared" si="101"/>
        <v>0</v>
      </c>
      <c r="I173" s="18">
        <f t="shared" si="101"/>
        <v>0</v>
      </c>
      <c r="J173" s="29"/>
      <c r="K173" s="29"/>
      <c r="L173" s="29"/>
    </row>
    <row r="174" spans="1:12" s="3" customFormat="1" ht="30" customHeight="1" x14ac:dyDescent="0.25">
      <c r="A174" s="7" t="s">
        <v>168</v>
      </c>
      <c r="B174" s="4" t="s">
        <v>61</v>
      </c>
      <c r="C174" s="34">
        <f t="shared" ref="C174:C175" si="102">SUM(D174:I174)</f>
        <v>13957429.85</v>
      </c>
      <c r="D174" s="18">
        <v>0</v>
      </c>
      <c r="E174" s="18">
        <v>0</v>
      </c>
      <c r="F174" s="18">
        <v>13957429.85</v>
      </c>
      <c r="G174" s="18">
        <v>0</v>
      </c>
      <c r="H174" s="18">
        <v>0</v>
      </c>
      <c r="I174" s="18">
        <v>0</v>
      </c>
      <c r="J174" s="29"/>
      <c r="K174" s="29"/>
      <c r="L174" s="29"/>
    </row>
    <row r="175" spans="1:12" s="3" customFormat="1" ht="30" customHeight="1" x14ac:dyDescent="0.25">
      <c r="A175" s="7"/>
      <c r="B175" s="26" t="s">
        <v>183</v>
      </c>
      <c r="C175" s="34">
        <f t="shared" si="102"/>
        <v>-1150000</v>
      </c>
      <c r="D175" s="18">
        <v>0</v>
      </c>
      <c r="E175" s="18">
        <v>0</v>
      </c>
      <c r="F175" s="18">
        <v>-1150000</v>
      </c>
      <c r="G175" s="18">
        <v>0</v>
      </c>
      <c r="H175" s="18">
        <v>0</v>
      </c>
      <c r="I175" s="18">
        <v>0</v>
      </c>
      <c r="J175" s="29"/>
      <c r="K175" s="29"/>
      <c r="L175" s="29"/>
    </row>
    <row r="176" spans="1:12" s="3" customFormat="1" ht="30" customHeight="1" x14ac:dyDescent="0.25">
      <c r="A176" s="7"/>
      <c r="B176" s="26" t="s">
        <v>184</v>
      </c>
      <c r="C176" s="34">
        <f>SUM(C174:C175)</f>
        <v>12807429.85</v>
      </c>
      <c r="D176" s="18">
        <f t="shared" ref="D176:I176" si="103">SUM(D174:D175)</f>
        <v>0</v>
      </c>
      <c r="E176" s="18">
        <f t="shared" si="103"/>
        <v>0</v>
      </c>
      <c r="F176" s="18">
        <f t="shared" si="103"/>
        <v>12807429.85</v>
      </c>
      <c r="G176" s="18">
        <f t="shared" si="103"/>
        <v>0</v>
      </c>
      <c r="H176" s="18">
        <f t="shared" si="103"/>
        <v>0</v>
      </c>
      <c r="I176" s="18">
        <f t="shared" si="103"/>
        <v>0</v>
      </c>
      <c r="J176" s="29"/>
      <c r="K176" s="29"/>
      <c r="L176" s="29"/>
    </row>
    <row r="177" spans="1:12" s="3" customFormat="1" ht="30" customHeight="1" x14ac:dyDescent="0.25">
      <c r="A177" s="7" t="s">
        <v>169</v>
      </c>
      <c r="B177" s="4" t="s">
        <v>62</v>
      </c>
      <c r="C177" s="34">
        <f t="shared" ref="C177:C178" si="104">SUM(D177:I177)</f>
        <v>70000</v>
      </c>
      <c r="D177" s="18">
        <v>0</v>
      </c>
      <c r="E177" s="18">
        <v>0</v>
      </c>
      <c r="F177" s="18">
        <v>0</v>
      </c>
      <c r="G177" s="18">
        <v>70000</v>
      </c>
      <c r="H177" s="18">
        <v>0</v>
      </c>
      <c r="I177" s="18">
        <v>0</v>
      </c>
      <c r="J177" s="29"/>
      <c r="K177" s="29"/>
      <c r="L177" s="29"/>
    </row>
    <row r="178" spans="1:12" s="3" customFormat="1" ht="30" customHeight="1" x14ac:dyDescent="0.25">
      <c r="A178" s="7"/>
      <c r="B178" s="26" t="s">
        <v>183</v>
      </c>
      <c r="C178" s="34">
        <f t="shared" si="104"/>
        <v>10000</v>
      </c>
      <c r="D178" s="18">
        <v>0</v>
      </c>
      <c r="E178" s="18">
        <v>0</v>
      </c>
      <c r="F178" s="18">
        <v>0</v>
      </c>
      <c r="G178" s="18">
        <v>10000</v>
      </c>
      <c r="H178" s="18">
        <v>0</v>
      </c>
      <c r="I178" s="18">
        <v>0</v>
      </c>
      <c r="J178" s="29"/>
      <c r="K178" s="29"/>
      <c r="L178" s="29"/>
    </row>
    <row r="179" spans="1:12" s="3" customFormat="1" ht="30" customHeight="1" x14ac:dyDescent="0.25">
      <c r="A179" s="7"/>
      <c r="B179" s="26" t="s">
        <v>184</v>
      </c>
      <c r="C179" s="34">
        <f t="shared" ref="C179:I179" si="105">C177+C178</f>
        <v>80000</v>
      </c>
      <c r="D179" s="18">
        <f t="shared" si="105"/>
        <v>0</v>
      </c>
      <c r="E179" s="18">
        <f t="shared" si="105"/>
        <v>0</v>
      </c>
      <c r="F179" s="18">
        <f t="shared" si="105"/>
        <v>0</v>
      </c>
      <c r="G179" s="18">
        <f t="shared" si="105"/>
        <v>80000</v>
      </c>
      <c r="H179" s="18">
        <f t="shared" si="105"/>
        <v>0</v>
      </c>
      <c r="I179" s="18">
        <f t="shared" si="105"/>
        <v>0</v>
      </c>
      <c r="J179" s="29"/>
      <c r="K179" s="29"/>
      <c r="L179" s="29"/>
    </row>
    <row r="180" spans="1:12" s="3" customFormat="1" ht="30" customHeight="1" x14ac:dyDescent="0.25">
      <c r="A180" s="7" t="s">
        <v>186</v>
      </c>
      <c r="B180" s="4" t="s">
        <v>187</v>
      </c>
      <c r="C180" s="34">
        <f t="shared" ref="C180:C181" si="106">SUM(D180:I180)</f>
        <v>1210000</v>
      </c>
      <c r="D180" s="18">
        <v>0</v>
      </c>
      <c r="E180" s="18">
        <v>0</v>
      </c>
      <c r="F180" s="18">
        <v>1210000</v>
      </c>
      <c r="G180" s="18">
        <v>0</v>
      </c>
      <c r="H180" s="18">
        <v>0</v>
      </c>
      <c r="I180" s="18">
        <v>0</v>
      </c>
      <c r="J180" s="29"/>
      <c r="K180" s="29"/>
      <c r="L180" s="29"/>
    </row>
    <row r="181" spans="1:12" s="3" customFormat="1" ht="30" customHeight="1" x14ac:dyDescent="0.25">
      <c r="A181" s="7"/>
      <c r="B181" s="26" t="s">
        <v>183</v>
      </c>
      <c r="C181" s="34">
        <f t="shared" si="106"/>
        <v>308803.46999999997</v>
      </c>
      <c r="D181" s="18">
        <v>0</v>
      </c>
      <c r="E181" s="18">
        <v>0</v>
      </c>
      <c r="F181" s="18">
        <v>308803.46999999997</v>
      </c>
      <c r="G181" s="18">
        <v>0</v>
      </c>
      <c r="H181" s="18">
        <v>0</v>
      </c>
      <c r="I181" s="18">
        <v>0</v>
      </c>
      <c r="J181" s="29"/>
      <c r="K181" s="29"/>
      <c r="L181" s="29"/>
    </row>
    <row r="182" spans="1:12" s="3" customFormat="1" ht="30" customHeight="1" x14ac:dyDescent="0.25">
      <c r="A182" s="7"/>
      <c r="B182" s="26" t="s">
        <v>184</v>
      </c>
      <c r="C182" s="34">
        <f t="shared" ref="C182:I182" si="107">C180+C181</f>
        <v>1518803.47</v>
      </c>
      <c r="D182" s="18">
        <f t="shared" si="107"/>
        <v>0</v>
      </c>
      <c r="E182" s="18">
        <f t="shared" si="107"/>
        <v>0</v>
      </c>
      <c r="F182" s="18">
        <f t="shared" si="107"/>
        <v>1518803.47</v>
      </c>
      <c r="G182" s="18">
        <f t="shared" si="107"/>
        <v>0</v>
      </c>
      <c r="H182" s="18">
        <f t="shared" si="107"/>
        <v>0</v>
      </c>
      <c r="I182" s="18">
        <f t="shared" si="107"/>
        <v>0</v>
      </c>
      <c r="J182" s="29"/>
      <c r="K182" s="29"/>
      <c r="L182" s="29"/>
    </row>
    <row r="183" spans="1:12" s="3" customFormat="1" ht="30" customHeight="1" x14ac:dyDescent="0.25">
      <c r="A183" s="15" t="s">
        <v>114</v>
      </c>
      <c r="B183" s="16" t="s">
        <v>63</v>
      </c>
      <c r="C183" s="17">
        <f>C186+C189+C192</f>
        <v>128095.94</v>
      </c>
      <c r="D183" s="17">
        <f t="shared" ref="D183:I183" si="108">D186+D189+D192</f>
        <v>20000</v>
      </c>
      <c r="E183" s="17">
        <f t="shared" si="108"/>
        <v>0</v>
      </c>
      <c r="F183" s="17">
        <f t="shared" si="108"/>
        <v>15000</v>
      </c>
      <c r="G183" s="17">
        <f t="shared" si="108"/>
        <v>1095.94</v>
      </c>
      <c r="H183" s="17">
        <f t="shared" si="108"/>
        <v>0</v>
      </c>
      <c r="I183" s="17">
        <f t="shared" si="108"/>
        <v>92000</v>
      </c>
      <c r="J183" s="29"/>
      <c r="K183" s="29"/>
      <c r="L183" s="29"/>
    </row>
    <row r="184" spans="1:12" s="3" customFormat="1" ht="30" customHeight="1" x14ac:dyDescent="0.25">
      <c r="A184" s="15"/>
      <c r="B184" s="24" t="s">
        <v>183</v>
      </c>
      <c r="C184" s="17">
        <f>C187+C190+C193</f>
        <v>17610.05</v>
      </c>
      <c r="D184" s="17">
        <f>D187+D190+D193</f>
        <v>0</v>
      </c>
      <c r="E184" s="17">
        <f t="shared" ref="E184:I184" si="109">E187+E190+E193</f>
        <v>0</v>
      </c>
      <c r="F184" s="17">
        <f t="shared" si="109"/>
        <v>0</v>
      </c>
      <c r="G184" s="17">
        <f t="shared" si="109"/>
        <v>0</v>
      </c>
      <c r="H184" s="17">
        <f t="shared" si="109"/>
        <v>0</v>
      </c>
      <c r="I184" s="17">
        <f t="shared" si="109"/>
        <v>17610.05</v>
      </c>
      <c r="J184" s="29"/>
      <c r="K184" s="29"/>
      <c r="L184" s="29"/>
    </row>
    <row r="185" spans="1:12" s="3" customFormat="1" ht="30" customHeight="1" x14ac:dyDescent="0.25">
      <c r="A185" s="15"/>
      <c r="B185" s="24" t="s">
        <v>184</v>
      </c>
      <c r="C185" s="17">
        <f t="shared" ref="C185:I185" si="110">C183+C184</f>
        <v>145705.99</v>
      </c>
      <c r="D185" s="17">
        <f t="shared" si="110"/>
        <v>20000</v>
      </c>
      <c r="E185" s="17">
        <f t="shared" si="110"/>
        <v>0</v>
      </c>
      <c r="F185" s="17">
        <f t="shared" si="110"/>
        <v>15000</v>
      </c>
      <c r="G185" s="17">
        <f t="shared" si="110"/>
        <v>1095.94</v>
      </c>
      <c r="H185" s="17">
        <f t="shared" si="110"/>
        <v>0</v>
      </c>
      <c r="I185" s="17">
        <f t="shared" si="110"/>
        <v>109610.05</v>
      </c>
      <c r="J185" s="29"/>
      <c r="K185" s="29"/>
      <c r="L185" s="29"/>
    </row>
    <row r="186" spans="1:12" s="3" customFormat="1" ht="30" customHeight="1" x14ac:dyDescent="0.25">
      <c r="A186" s="7" t="s">
        <v>170</v>
      </c>
      <c r="B186" s="4" t="s">
        <v>64</v>
      </c>
      <c r="C186" s="34">
        <f t="shared" ref="C186:C187" si="111">SUM(D186:I186)</f>
        <v>35000</v>
      </c>
      <c r="D186" s="18">
        <v>20000</v>
      </c>
      <c r="E186" s="18">
        <v>0</v>
      </c>
      <c r="F186" s="18">
        <v>15000</v>
      </c>
      <c r="G186" s="18">
        <v>0</v>
      </c>
      <c r="H186" s="18">
        <v>0</v>
      </c>
      <c r="I186" s="18">
        <v>0</v>
      </c>
      <c r="J186" s="29"/>
      <c r="K186" s="29"/>
      <c r="L186" s="29"/>
    </row>
    <row r="187" spans="1:12" s="3" customFormat="1" ht="30" customHeight="1" x14ac:dyDescent="0.25">
      <c r="A187" s="7"/>
      <c r="B187" s="26" t="s">
        <v>183</v>
      </c>
      <c r="C187" s="34">
        <f t="shared" si="111"/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/>
      <c r="K187" s="29"/>
      <c r="L187" s="29"/>
    </row>
    <row r="188" spans="1:12" s="3" customFormat="1" ht="30" customHeight="1" x14ac:dyDescent="0.25">
      <c r="A188" s="7"/>
      <c r="B188" s="26" t="s">
        <v>184</v>
      </c>
      <c r="C188" s="34">
        <f t="shared" ref="C188:I188" si="112">C186+C187</f>
        <v>35000</v>
      </c>
      <c r="D188" s="18">
        <f t="shared" si="112"/>
        <v>20000</v>
      </c>
      <c r="E188" s="18">
        <f t="shared" si="112"/>
        <v>0</v>
      </c>
      <c r="F188" s="18">
        <f t="shared" si="112"/>
        <v>15000</v>
      </c>
      <c r="G188" s="18">
        <f t="shared" si="112"/>
        <v>0</v>
      </c>
      <c r="H188" s="18">
        <f t="shared" si="112"/>
        <v>0</v>
      </c>
      <c r="I188" s="18">
        <f t="shared" si="112"/>
        <v>0</v>
      </c>
      <c r="J188" s="29"/>
      <c r="K188" s="29"/>
      <c r="L188" s="29"/>
    </row>
    <row r="189" spans="1:12" s="3" customFormat="1" ht="30" customHeight="1" x14ac:dyDescent="0.25">
      <c r="A189" s="7" t="s">
        <v>171</v>
      </c>
      <c r="B189" s="4" t="s">
        <v>65</v>
      </c>
      <c r="C189" s="34">
        <f t="shared" ref="C189:C190" si="113">SUM(D189:I189)</f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/>
      <c r="K189" s="29"/>
      <c r="L189" s="29"/>
    </row>
    <row r="190" spans="1:12" s="3" customFormat="1" ht="30" customHeight="1" x14ac:dyDescent="0.25">
      <c r="A190" s="7"/>
      <c r="B190" s="26" t="s">
        <v>183</v>
      </c>
      <c r="C190" s="34">
        <f t="shared" si="113"/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/>
      <c r="K190" s="29"/>
      <c r="L190" s="29"/>
    </row>
    <row r="191" spans="1:12" s="3" customFormat="1" ht="30" customHeight="1" x14ac:dyDescent="0.25">
      <c r="A191" s="7"/>
      <c r="B191" s="26" t="s">
        <v>184</v>
      </c>
      <c r="C191" s="34">
        <f t="shared" ref="C191:I191" si="114">C189+C190</f>
        <v>0</v>
      </c>
      <c r="D191" s="18">
        <f t="shared" si="114"/>
        <v>0</v>
      </c>
      <c r="E191" s="18">
        <f t="shared" si="114"/>
        <v>0</v>
      </c>
      <c r="F191" s="18">
        <f t="shared" si="114"/>
        <v>0</v>
      </c>
      <c r="G191" s="18">
        <f t="shared" si="114"/>
        <v>0</v>
      </c>
      <c r="H191" s="18">
        <f t="shared" si="114"/>
        <v>0</v>
      </c>
      <c r="I191" s="18">
        <f t="shared" si="114"/>
        <v>0</v>
      </c>
      <c r="J191" s="29"/>
      <c r="K191" s="29"/>
      <c r="L191" s="29"/>
    </row>
    <row r="192" spans="1:12" s="3" customFormat="1" ht="30" customHeight="1" x14ac:dyDescent="0.25">
      <c r="A192" s="7" t="s">
        <v>172</v>
      </c>
      <c r="B192" s="4" t="s">
        <v>66</v>
      </c>
      <c r="C192" s="34">
        <f t="shared" ref="C192:C193" si="115">SUM(D192:I192)</f>
        <v>93095.94</v>
      </c>
      <c r="D192" s="18">
        <v>0</v>
      </c>
      <c r="E192" s="18">
        <v>0</v>
      </c>
      <c r="F192" s="18">
        <v>0</v>
      </c>
      <c r="G192" s="18">
        <v>1095.94</v>
      </c>
      <c r="H192" s="18">
        <v>0</v>
      </c>
      <c r="I192" s="18">
        <v>92000</v>
      </c>
      <c r="J192" s="29"/>
      <c r="K192" s="29"/>
      <c r="L192" s="29"/>
    </row>
    <row r="193" spans="1:12" s="3" customFormat="1" ht="30" customHeight="1" x14ac:dyDescent="0.25">
      <c r="A193" s="7"/>
      <c r="B193" s="26" t="s">
        <v>183</v>
      </c>
      <c r="C193" s="34">
        <f t="shared" si="115"/>
        <v>17610.05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17610.05</v>
      </c>
      <c r="J193" s="29"/>
      <c r="K193" s="29"/>
      <c r="L193" s="29"/>
    </row>
    <row r="194" spans="1:12" s="3" customFormat="1" ht="30" customHeight="1" x14ac:dyDescent="0.25">
      <c r="A194" s="7"/>
      <c r="B194" s="26" t="s">
        <v>184</v>
      </c>
      <c r="C194" s="34">
        <f t="shared" ref="C194:I194" si="116">C192+C193</f>
        <v>110705.99</v>
      </c>
      <c r="D194" s="18">
        <f t="shared" si="116"/>
        <v>0</v>
      </c>
      <c r="E194" s="18">
        <f t="shared" si="116"/>
        <v>0</v>
      </c>
      <c r="F194" s="18">
        <f t="shared" si="116"/>
        <v>0</v>
      </c>
      <c r="G194" s="18">
        <f t="shared" si="116"/>
        <v>1095.94</v>
      </c>
      <c r="H194" s="18">
        <f t="shared" si="116"/>
        <v>0</v>
      </c>
      <c r="I194" s="18">
        <f t="shared" si="116"/>
        <v>109610.05</v>
      </c>
      <c r="J194" s="29"/>
      <c r="K194" s="29"/>
      <c r="L194" s="29"/>
    </row>
    <row r="195" spans="1:12" s="3" customFormat="1" ht="30" customHeight="1" x14ac:dyDescent="0.25">
      <c r="A195" s="21"/>
      <c r="B195" s="5" t="s">
        <v>67</v>
      </c>
      <c r="C195" s="6">
        <f>C57+C66+C117+C129+C144+C159+C168+C183</f>
        <v>27550337.110000003</v>
      </c>
      <c r="D195" s="6">
        <f>D57+D66+D117+D4+D129+D144+D159+D168+D183</f>
        <v>5775628.6600000001</v>
      </c>
      <c r="E195" s="6">
        <f>E57+E66+E117+E4+E129+E144+E159+E168+E183</f>
        <v>1480810</v>
      </c>
      <c r="F195" s="6">
        <f>F57+F66+F117+F129+F144+F159+F168+F183</f>
        <v>15284339.85</v>
      </c>
      <c r="G195" s="6">
        <f>G57+G66+G117+G4+G129+G144+G159+G168+G183</f>
        <v>2159210</v>
      </c>
      <c r="H195" s="6">
        <f>H57+H66+H117+H4+H129+H144+H159+H168+H183</f>
        <v>588705</v>
      </c>
      <c r="I195" s="6">
        <f>I57+I66+I117+I4+I129+I144+I159+I168+I183</f>
        <v>2261643.6</v>
      </c>
      <c r="J195" s="33"/>
      <c r="K195" s="29"/>
      <c r="L195" s="29"/>
    </row>
    <row r="196" spans="1:12" s="3" customFormat="1" ht="30" customHeight="1" x14ac:dyDescent="0.25">
      <c r="A196" s="21"/>
      <c r="B196" s="25" t="s">
        <v>183</v>
      </c>
      <c r="C196" s="6">
        <f>C58+C67+C118+C130+C145+C160+C169+C184</f>
        <v>352615.91999999987</v>
      </c>
      <c r="D196" s="6">
        <f>D58+D67+D118+D130+D145+D160+D169+D184</f>
        <v>401760</v>
      </c>
      <c r="E196" s="6">
        <f>E58+E67+E118+E130+E145+E160+E169+E184</f>
        <v>475900</v>
      </c>
      <c r="F196" s="6">
        <f>F58+F67+F118+F130+F145+F160+F169+F184</f>
        <v>-841196.53</v>
      </c>
      <c r="G196" s="6">
        <f>G58+G67+G118+G130+G145+G160+G169+G184</f>
        <v>225400</v>
      </c>
      <c r="H196" s="6">
        <f>H58+H67+H118+H130+H145+H160+H169+H184</f>
        <v>38000</v>
      </c>
      <c r="I196" s="6">
        <f>I58+I67+I118+I130+I145+I160+I169+I184</f>
        <v>52752.45</v>
      </c>
      <c r="J196" s="33"/>
      <c r="K196" s="29"/>
      <c r="L196" s="29"/>
    </row>
    <row r="197" spans="1:12" s="3" customFormat="1" ht="30" customHeight="1" x14ac:dyDescent="0.25">
      <c r="A197" s="21"/>
      <c r="B197" s="25" t="s">
        <v>184</v>
      </c>
      <c r="C197" s="6">
        <f>C195+C196</f>
        <v>27902953.030000001</v>
      </c>
      <c r="D197" s="6">
        <f t="shared" ref="D197:I197" si="117">D195+D196</f>
        <v>6177388.6600000001</v>
      </c>
      <c r="E197" s="6">
        <f t="shared" si="117"/>
        <v>1956710</v>
      </c>
      <c r="F197" s="6">
        <f t="shared" si="117"/>
        <v>14443143.32</v>
      </c>
      <c r="G197" s="6">
        <f t="shared" si="117"/>
        <v>2384610</v>
      </c>
      <c r="H197" s="6">
        <f t="shared" si="117"/>
        <v>626705</v>
      </c>
      <c r="I197" s="6">
        <f t="shared" si="117"/>
        <v>2314396.0500000003</v>
      </c>
      <c r="J197" s="33"/>
      <c r="K197" s="33"/>
      <c r="L197" s="29"/>
    </row>
    <row r="198" spans="1:12" s="3" customFormat="1" ht="9.9499999999999993" customHeight="1" x14ac:dyDescent="0.25">
      <c r="A198" s="22"/>
      <c r="B198" s="9"/>
      <c r="C198" s="10"/>
      <c r="D198" s="10"/>
      <c r="E198" s="10"/>
      <c r="F198" s="10"/>
      <c r="G198" s="10"/>
      <c r="H198" s="10"/>
      <c r="I198" s="10"/>
      <c r="J198" s="29"/>
      <c r="K198" s="29"/>
      <c r="L198" s="29"/>
    </row>
    <row r="199" spans="1:12" s="3" customFormat="1" ht="30" customHeight="1" x14ac:dyDescent="0.25">
      <c r="A199" s="21"/>
      <c r="B199" s="5" t="s">
        <v>68</v>
      </c>
      <c r="C199" s="6">
        <f t="shared" ref="C199:I200" si="118">C52-C195</f>
        <v>462999.99999999627</v>
      </c>
      <c r="D199" s="6">
        <f t="shared" si="118"/>
        <v>168000</v>
      </c>
      <c r="E199" s="6">
        <f t="shared" si="118"/>
        <v>5000</v>
      </c>
      <c r="F199" s="6">
        <f t="shared" si="118"/>
        <v>30000</v>
      </c>
      <c r="G199" s="6">
        <f t="shared" si="118"/>
        <v>60000</v>
      </c>
      <c r="H199" s="6">
        <f t="shared" si="118"/>
        <v>40000</v>
      </c>
      <c r="I199" s="6">
        <f t="shared" si="118"/>
        <v>160000</v>
      </c>
      <c r="J199" s="29"/>
      <c r="K199" s="29"/>
      <c r="L199" s="29"/>
    </row>
    <row r="200" spans="1:12" s="3" customFormat="1" ht="30" customHeight="1" x14ac:dyDescent="0.25">
      <c r="A200" s="21"/>
      <c r="B200" s="25" t="s">
        <v>183</v>
      </c>
      <c r="C200" s="6">
        <f t="shared" si="118"/>
        <v>0</v>
      </c>
      <c r="D200" s="6">
        <f t="shared" si="118"/>
        <v>0</v>
      </c>
      <c r="E200" s="6">
        <f t="shared" si="118"/>
        <v>0</v>
      </c>
      <c r="F200" s="6">
        <f t="shared" si="118"/>
        <v>0</v>
      </c>
      <c r="G200" s="6">
        <f t="shared" si="118"/>
        <v>0</v>
      </c>
      <c r="H200" s="6">
        <f t="shared" si="118"/>
        <v>0</v>
      </c>
      <c r="I200" s="6">
        <f t="shared" si="118"/>
        <v>0</v>
      </c>
      <c r="J200" s="29"/>
      <c r="K200" s="29"/>
      <c r="L200" s="29"/>
    </row>
    <row r="201" spans="1:12" s="3" customFormat="1" ht="30" customHeight="1" x14ac:dyDescent="0.25">
      <c r="A201" s="21"/>
      <c r="B201" s="25" t="s">
        <v>184</v>
      </c>
      <c r="C201" s="6">
        <f>C199+C200</f>
        <v>462999.99999999627</v>
      </c>
      <c r="D201" s="6">
        <f t="shared" ref="D201:I201" si="119">D199+D200</f>
        <v>168000</v>
      </c>
      <c r="E201" s="6">
        <f t="shared" si="119"/>
        <v>5000</v>
      </c>
      <c r="F201" s="6">
        <f t="shared" si="119"/>
        <v>30000</v>
      </c>
      <c r="G201" s="6">
        <f t="shared" si="119"/>
        <v>60000</v>
      </c>
      <c r="H201" s="6">
        <f t="shared" si="119"/>
        <v>40000</v>
      </c>
      <c r="I201" s="6">
        <f t="shared" si="119"/>
        <v>160000</v>
      </c>
      <c r="J201" s="29"/>
      <c r="K201" s="29"/>
      <c r="L201" s="29"/>
    </row>
    <row r="202" spans="1:12" s="3" customFormat="1" ht="9.9499999999999993" customHeight="1" x14ac:dyDescent="0.25">
      <c r="A202" s="22"/>
      <c r="B202" s="9"/>
      <c r="C202" s="10"/>
      <c r="D202" s="10"/>
      <c r="E202" s="10"/>
      <c r="F202" s="10"/>
      <c r="G202" s="10"/>
      <c r="H202" s="10"/>
      <c r="I202" s="10"/>
      <c r="J202" s="29"/>
      <c r="K202" s="29"/>
      <c r="L202" s="29"/>
    </row>
    <row r="203" spans="1:12" s="3" customFormat="1" ht="30" customHeight="1" x14ac:dyDescent="0.25">
      <c r="A203" s="5" t="s">
        <v>24</v>
      </c>
      <c r="B203" s="5" t="s">
        <v>69</v>
      </c>
      <c r="C203" s="6"/>
      <c r="D203" s="6"/>
      <c r="E203" s="6"/>
      <c r="F203" s="6"/>
      <c r="G203" s="6"/>
      <c r="H203" s="6"/>
      <c r="I203" s="6"/>
      <c r="J203" s="29"/>
      <c r="K203" s="29"/>
      <c r="L203" s="29"/>
    </row>
    <row r="204" spans="1:12" s="3" customFormat="1" ht="30" customHeight="1" x14ac:dyDescent="0.25">
      <c r="A204" s="15" t="s">
        <v>117</v>
      </c>
      <c r="B204" s="16" t="s">
        <v>70</v>
      </c>
      <c r="C204" s="17">
        <f>SUM(C207)</f>
        <v>7000</v>
      </c>
      <c r="D204" s="17">
        <f t="shared" ref="D204:I204" si="120">SUM(D207)</f>
        <v>2000</v>
      </c>
      <c r="E204" s="17">
        <f t="shared" si="120"/>
        <v>0</v>
      </c>
      <c r="F204" s="17">
        <f t="shared" si="120"/>
        <v>5000</v>
      </c>
      <c r="G204" s="17">
        <f t="shared" si="120"/>
        <v>0</v>
      </c>
      <c r="H204" s="17">
        <f t="shared" si="120"/>
        <v>0</v>
      </c>
      <c r="I204" s="17">
        <f t="shared" si="120"/>
        <v>0</v>
      </c>
      <c r="J204" s="29"/>
      <c r="K204" s="29"/>
      <c r="L204" s="29"/>
    </row>
    <row r="205" spans="1:12" s="3" customFormat="1" ht="30" customHeight="1" x14ac:dyDescent="0.25">
      <c r="A205" s="15"/>
      <c r="B205" s="24" t="s">
        <v>183</v>
      </c>
      <c r="C205" s="17">
        <f>C208</f>
        <v>0</v>
      </c>
      <c r="D205" s="17">
        <f t="shared" ref="D205:I205" si="121">D208</f>
        <v>0</v>
      </c>
      <c r="E205" s="17">
        <f t="shared" si="121"/>
        <v>0</v>
      </c>
      <c r="F205" s="17">
        <f t="shared" si="121"/>
        <v>0</v>
      </c>
      <c r="G205" s="17">
        <f t="shared" si="121"/>
        <v>0</v>
      </c>
      <c r="H205" s="17">
        <f t="shared" si="121"/>
        <v>0</v>
      </c>
      <c r="I205" s="17">
        <f t="shared" si="121"/>
        <v>0</v>
      </c>
      <c r="J205" s="29"/>
      <c r="K205" s="29"/>
      <c r="L205" s="29"/>
    </row>
    <row r="206" spans="1:12" s="3" customFormat="1" ht="30" customHeight="1" x14ac:dyDescent="0.25">
      <c r="A206" s="15"/>
      <c r="B206" s="24" t="s">
        <v>184</v>
      </c>
      <c r="C206" s="17">
        <f>C204+C205</f>
        <v>7000</v>
      </c>
      <c r="D206" s="17">
        <f t="shared" ref="D206:I206" si="122">D204+D205</f>
        <v>2000</v>
      </c>
      <c r="E206" s="17">
        <f t="shared" si="122"/>
        <v>0</v>
      </c>
      <c r="F206" s="17">
        <f t="shared" si="122"/>
        <v>5000</v>
      </c>
      <c r="G206" s="17">
        <f t="shared" si="122"/>
        <v>0</v>
      </c>
      <c r="H206" s="17">
        <f t="shared" si="122"/>
        <v>0</v>
      </c>
      <c r="I206" s="17">
        <f t="shared" si="122"/>
        <v>0</v>
      </c>
      <c r="J206" s="29"/>
      <c r="K206" s="29"/>
      <c r="L206" s="29"/>
    </row>
    <row r="207" spans="1:12" s="3" customFormat="1" ht="30" customHeight="1" x14ac:dyDescent="0.25">
      <c r="A207" s="7" t="s">
        <v>131</v>
      </c>
      <c r="B207" s="4" t="s">
        <v>71</v>
      </c>
      <c r="C207" s="34">
        <f>SUM(D207:I207)</f>
        <v>7000</v>
      </c>
      <c r="D207" s="18">
        <v>2000</v>
      </c>
      <c r="E207" s="18">
        <v>0</v>
      </c>
      <c r="F207" s="18">
        <v>5000</v>
      </c>
      <c r="G207" s="18">
        <v>0</v>
      </c>
      <c r="H207" s="18">
        <v>0</v>
      </c>
      <c r="I207" s="18">
        <v>0</v>
      </c>
      <c r="J207" s="29"/>
      <c r="K207" s="29"/>
      <c r="L207" s="29"/>
    </row>
    <row r="208" spans="1:12" s="3" customFormat="1" ht="30" customHeight="1" x14ac:dyDescent="0.25">
      <c r="A208" s="7"/>
      <c r="B208" s="26" t="s">
        <v>183</v>
      </c>
      <c r="C208" s="34">
        <f t="shared" ref="C208" si="123">SUM(D208:I208)</f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/>
      <c r="K208" s="29"/>
      <c r="L208" s="29"/>
    </row>
    <row r="209" spans="1:12" s="3" customFormat="1" ht="30" customHeight="1" x14ac:dyDescent="0.25">
      <c r="A209" s="7"/>
      <c r="B209" s="26" t="s">
        <v>184</v>
      </c>
      <c r="C209" s="34">
        <f>C207+C208</f>
        <v>7000</v>
      </c>
      <c r="D209" s="18">
        <f t="shared" ref="D209:I209" si="124">D207+D208</f>
        <v>2000</v>
      </c>
      <c r="E209" s="18">
        <f t="shared" si="124"/>
        <v>0</v>
      </c>
      <c r="F209" s="18">
        <f t="shared" si="124"/>
        <v>5000</v>
      </c>
      <c r="G209" s="18">
        <f t="shared" si="124"/>
        <v>0</v>
      </c>
      <c r="H209" s="18">
        <f t="shared" si="124"/>
        <v>0</v>
      </c>
      <c r="I209" s="18">
        <f t="shared" si="124"/>
        <v>0</v>
      </c>
      <c r="J209" s="29"/>
      <c r="K209" s="29"/>
      <c r="L209" s="29"/>
    </row>
    <row r="210" spans="1:12" s="3" customFormat="1" ht="30" customHeight="1" x14ac:dyDescent="0.25">
      <c r="A210" s="15" t="s">
        <v>115</v>
      </c>
      <c r="B210" s="16" t="s">
        <v>72</v>
      </c>
      <c r="C210" s="17">
        <f>C213+C216+C219</f>
        <v>20000</v>
      </c>
      <c r="D210" s="17">
        <f t="shared" ref="D210:I210" si="125">D213+D216+D219</f>
        <v>0</v>
      </c>
      <c r="E210" s="17">
        <f t="shared" si="125"/>
        <v>0</v>
      </c>
      <c r="F210" s="17">
        <f t="shared" si="125"/>
        <v>0</v>
      </c>
      <c r="G210" s="17">
        <f t="shared" si="125"/>
        <v>0</v>
      </c>
      <c r="H210" s="17">
        <f t="shared" si="125"/>
        <v>0</v>
      </c>
      <c r="I210" s="17">
        <f t="shared" si="125"/>
        <v>20000</v>
      </c>
      <c r="J210" s="29"/>
      <c r="K210" s="29"/>
      <c r="L210" s="29"/>
    </row>
    <row r="211" spans="1:12" s="3" customFormat="1" ht="30" customHeight="1" x14ac:dyDescent="0.25">
      <c r="A211" s="15"/>
      <c r="B211" s="24" t="s">
        <v>183</v>
      </c>
      <c r="C211" s="17">
        <f>C214+C217+C220</f>
        <v>0</v>
      </c>
      <c r="D211" s="17">
        <f t="shared" ref="D211:I211" si="126">D214+D217+D220</f>
        <v>0</v>
      </c>
      <c r="E211" s="17">
        <f t="shared" si="126"/>
        <v>0</v>
      </c>
      <c r="F211" s="17">
        <f t="shared" si="126"/>
        <v>0</v>
      </c>
      <c r="G211" s="17">
        <f t="shared" si="126"/>
        <v>0</v>
      </c>
      <c r="H211" s="17">
        <f t="shared" si="126"/>
        <v>0</v>
      </c>
      <c r="I211" s="17">
        <f t="shared" si="126"/>
        <v>0</v>
      </c>
      <c r="J211" s="29"/>
      <c r="K211" s="29"/>
      <c r="L211" s="29"/>
    </row>
    <row r="212" spans="1:12" s="3" customFormat="1" ht="30" customHeight="1" x14ac:dyDescent="0.25">
      <c r="A212" s="15"/>
      <c r="B212" s="24" t="s">
        <v>184</v>
      </c>
      <c r="C212" s="17">
        <f>C210+C211</f>
        <v>20000</v>
      </c>
      <c r="D212" s="17">
        <f t="shared" ref="D212:I212" si="127">D210+D211</f>
        <v>0</v>
      </c>
      <c r="E212" s="17">
        <f t="shared" si="127"/>
        <v>0</v>
      </c>
      <c r="F212" s="17">
        <f t="shared" si="127"/>
        <v>0</v>
      </c>
      <c r="G212" s="17">
        <f t="shared" si="127"/>
        <v>0</v>
      </c>
      <c r="H212" s="17">
        <f t="shared" si="127"/>
        <v>0</v>
      </c>
      <c r="I212" s="17">
        <f t="shared" si="127"/>
        <v>20000</v>
      </c>
      <c r="J212" s="29"/>
      <c r="K212" s="29"/>
      <c r="L212" s="29"/>
    </row>
    <row r="213" spans="1:12" s="3" customFormat="1" ht="30" customHeight="1" x14ac:dyDescent="0.25">
      <c r="A213" s="7" t="s">
        <v>173</v>
      </c>
      <c r="B213" s="4" t="s">
        <v>73</v>
      </c>
      <c r="C213" s="34">
        <f t="shared" ref="C213:C214" si="128">SUM(D213:I213)</f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/>
      <c r="K213" s="29"/>
      <c r="L213" s="29"/>
    </row>
    <row r="214" spans="1:12" s="3" customFormat="1" ht="30" customHeight="1" x14ac:dyDescent="0.25">
      <c r="A214" s="7"/>
      <c r="B214" s="26" t="s">
        <v>183</v>
      </c>
      <c r="C214" s="34">
        <f t="shared" si="128"/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/>
      <c r="K214" s="29"/>
      <c r="L214" s="29"/>
    </row>
    <row r="215" spans="1:12" s="3" customFormat="1" ht="30" customHeight="1" x14ac:dyDescent="0.25">
      <c r="A215" s="7"/>
      <c r="B215" s="26" t="s">
        <v>184</v>
      </c>
      <c r="C215" s="34">
        <f t="shared" ref="C215:I215" si="129">C213+C214</f>
        <v>0</v>
      </c>
      <c r="D215" s="18">
        <f t="shared" si="129"/>
        <v>0</v>
      </c>
      <c r="E215" s="18">
        <f t="shared" si="129"/>
        <v>0</v>
      </c>
      <c r="F215" s="18">
        <f t="shared" si="129"/>
        <v>0</v>
      </c>
      <c r="G215" s="18">
        <f t="shared" si="129"/>
        <v>0</v>
      </c>
      <c r="H215" s="18">
        <f t="shared" si="129"/>
        <v>0</v>
      </c>
      <c r="I215" s="18">
        <f t="shared" si="129"/>
        <v>0</v>
      </c>
      <c r="J215" s="29"/>
      <c r="K215" s="29"/>
      <c r="L215" s="29"/>
    </row>
    <row r="216" spans="1:12" s="3" customFormat="1" ht="30" customHeight="1" x14ac:dyDescent="0.25">
      <c r="A216" s="7" t="s">
        <v>174</v>
      </c>
      <c r="B216" s="4" t="s">
        <v>74</v>
      </c>
      <c r="C216" s="34">
        <f t="shared" ref="C216:C217" si="130">SUM(D216:I216)</f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/>
      <c r="K216" s="29"/>
      <c r="L216" s="29"/>
    </row>
    <row r="217" spans="1:12" s="3" customFormat="1" ht="30" customHeight="1" x14ac:dyDescent="0.25">
      <c r="A217" s="7"/>
      <c r="B217" s="26" t="s">
        <v>183</v>
      </c>
      <c r="C217" s="34">
        <f t="shared" si="130"/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/>
      <c r="K217" s="29"/>
      <c r="L217" s="29"/>
    </row>
    <row r="218" spans="1:12" s="3" customFormat="1" ht="30" customHeight="1" x14ac:dyDescent="0.25">
      <c r="A218" s="7"/>
      <c r="B218" s="26" t="s">
        <v>184</v>
      </c>
      <c r="C218" s="34">
        <f t="shared" ref="C218:I218" si="131">C216+C217</f>
        <v>0</v>
      </c>
      <c r="D218" s="18">
        <f t="shared" si="131"/>
        <v>0</v>
      </c>
      <c r="E218" s="18">
        <f t="shared" si="131"/>
        <v>0</v>
      </c>
      <c r="F218" s="18">
        <f t="shared" si="131"/>
        <v>0</v>
      </c>
      <c r="G218" s="18">
        <f t="shared" si="131"/>
        <v>0</v>
      </c>
      <c r="H218" s="18">
        <f t="shared" si="131"/>
        <v>0</v>
      </c>
      <c r="I218" s="18">
        <f t="shared" si="131"/>
        <v>0</v>
      </c>
      <c r="J218" s="29"/>
      <c r="K218" s="29"/>
      <c r="L218" s="29"/>
    </row>
    <row r="219" spans="1:12" s="3" customFormat="1" ht="30" customHeight="1" x14ac:dyDescent="0.25">
      <c r="A219" s="7" t="s">
        <v>175</v>
      </c>
      <c r="B219" s="4" t="s">
        <v>75</v>
      </c>
      <c r="C219" s="34">
        <f t="shared" ref="C219:C220" si="132">SUM(D219:I219)</f>
        <v>20000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20000</v>
      </c>
      <c r="J219" s="29"/>
      <c r="K219" s="29"/>
      <c r="L219" s="29"/>
    </row>
    <row r="220" spans="1:12" s="3" customFormat="1" ht="30" customHeight="1" x14ac:dyDescent="0.25">
      <c r="A220" s="7"/>
      <c r="B220" s="26" t="s">
        <v>183</v>
      </c>
      <c r="C220" s="34">
        <f t="shared" si="132"/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/>
      <c r="K220" s="29"/>
      <c r="L220" s="29"/>
    </row>
    <row r="221" spans="1:12" s="3" customFormat="1" ht="30" customHeight="1" x14ac:dyDescent="0.25">
      <c r="A221" s="7"/>
      <c r="B221" s="26" t="s">
        <v>184</v>
      </c>
      <c r="C221" s="34">
        <f t="shared" ref="C221:I221" si="133">C219+C220</f>
        <v>20000</v>
      </c>
      <c r="D221" s="18">
        <f t="shared" si="133"/>
        <v>0</v>
      </c>
      <c r="E221" s="18">
        <f t="shared" si="133"/>
        <v>0</v>
      </c>
      <c r="F221" s="18">
        <f t="shared" si="133"/>
        <v>0</v>
      </c>
      <c r="G221" s="18">
        <f t="shared" si="133"/>
        <v>0</v>
      </c>
      <c r="H221" s="18">
        <f t="shared" si="133"/>
        <v>0</v>
      </c>
      <c r="I221" s="18">
        <f t="shared" si="133"/>
        <v>20000</v>
      </c>
      <c r="J221" s="29"/>
      <c r="K221" s="29"/>
      <c r="L221" s="29"/>
    </row>
    <row r="222" spans="1:12" s="3" customFormat="1" ht="30" customHeight="1" x14ac:dyDescent="0.25">
      <c r="A222" s="5" t="s">
        <v>24</v>
      </c>
      <c r="B222" s="5" t="s">
        <v>69</v>
      </c>
      <c r="C222" s="6">
        <f t="shared" ref="C222:I223" si="134">C204-C210</f>
        <v>-13000</v>
      </c>
      <c r="D222" s="6">
        <f t="shared" si="134"/>
        <v>2000</v>
      </c>
      <c r="E222" s="6">
        <f t="shared" si="134"/>
        <v>0</v>
      </c>
      <c r="F222" s="6">
        <f t="shared" si="134"/>
        <v>5000</v>
      </c>
      <c r="G222" s="6">
        <f t="shared" si="134"/>
        <v>0</v>
      </c>
      <c r="H222" s="6">
        <f t="shared" si="134"/>
        <v>0</v>
      </c>
      <c r="I222" s="6">
        <f t="shared" si="134"/>
        <v>-20000</v>
      </c>
      <c r="J222" s="29"/>
      <c r="K222" s="29"/>
      <c r="L222" s="29"/>
    </row>
    <row r="223" spans="1:12" s="3" customFormat="1" ht="30" customHeight="1" x14ac:dyDescent="0.25">
      <c r="A223" s="5"/>
      <c r="B223" s="25" t="s">
        <v>183</v>
      </c>
      <c r="C223" s="6">
        <f t="shared" si="134"/>
        <v>0</v>
      </c>
      <c r="D223" s="6">
        <f t="shared" si="134"/>
        <v>0</v>
      </c>
      <c r="E223" s="6">
        <f t="shared" si="134"/>
        <v>0</v>
      </c>
      <c r="F223" s="6">
        <f t="shared" si="134"/>
        <v>0</v>
      </c>
      <c r="G223" s="6">
        <f t="shared" si="134"/>
        <v>0</v>
      </c>
      <c r="H223" s="6">
        <f t="shared" si="134"/>
        <v>0</v>
      </c>
      <c r="I223" s="6">
        <f t="shared" si="134"/>
        <v>0</v>
      </c>
      <c r="J223" s="29"/>
      <c r="K223" s="29"/>
      <c r="L223" s="29"/>
    </row>
    <row r="224" spans="1:12" s="3" customFormat="1" ht="30" customHeight="1" x14ac:dyDescent="0.25">
      <c r="A224" s="5"/>
      <c r="B224" s="25" t="s">
        <v>184</v>
      </c>
      <c r="C224" s="6">
        <f>C222+C223</f>
        <v>-13000</v>
      </c>
      <c r="D224" s="6">
        <f>D222+D223</f>
        <v>2000</v>
      </c>
      <c r="E224" s="6">
        <f t="shared" ref="E224:H224" si="135">E222+E223</f>
        <v>0</v>
      </c>
      <c r="F224" s="6">
        <f t="shared" si="135"/>
        <v>5000</v>
      </c>
      <c r="G224" s="6">
        <f t="shared" si="135"/>
        <v>0</v>
      </c>
      <c r="H224" s="6">
        <f t="shared" si="135"/>
        <v>0</v>
      </c>
      <c r="I224" s="6">
        <f>I222+I223</f>
        <v>-20000</v>
      </c>
      <c r="J224" s="29"/>
      <c r="K224" s="29"/>
      <c r="L224" s="29"/>
    </row>
    <row r="225" spans="1:12" s="3" customFormat="1" ht="9.75" customHeight="1" x14ac:dyDescent="0.25">
      <c r="A225" s="35"/>
      <c r="B225" s="36"/>
      <c r="C225" s="37"/>
      <c r="D225" s="37"/>
      <c r="E225" s="37"/>
      <c r="F225" s="37"/>
      <c r="G225" s="37"/>
      <c r="H225" s="37"/>
      <c r="I225" s="37"/>
      <c r="J225" s="38"/>
      <c r="K225" s="29"/>
      <c r="L225" s="29"/>
    </row>
    <row r="226" spans="1:12" s="3" customFormat="1" ht="30" customHeight="1" x14ac:dyDescent="0.25">
      <c r="A226" s="5" t="s">
        <v>25</v>
      </c>
      <c r="B226" s="5" t="s">
        <v>76</v>
      </c>
      <c r="C226" s="6"/>
      <c r="D226" s="6"/>
      <c r="E226" s="6"/>
      <c r="F226" s="6"/>
      <c r="G226" s="6"/>
      <c r="H226" s="6"/>
      <c r="I226" s="6"/>
      <c r="J226" s="29"/>
      <c r="K226" s="29"/>
      <c r="L226" s="29"/>
    </row>
    <row r="227" spans="1:12" s="3" customFormat="1" ht="30" customHeight="1" x14ac:dyDescent="0.25">
      <c r="A227" s="7" t="s">
        <v>180</v>
      </c>
      <c r="B227" s="4" t="s">
        <v>77</v>
      </c>
      <c r="C227" s="34">
        <f>C230-C233</f>
        <v>0</v>
      </c>
      <c r="D227" s="18">
        <f t="shared" ref="D227:I227" si="136">D230-D233</f>
        <v>0</v>
      </c>
      <c r="E227" s="18">
        <f t="shared" si="136"/>
        <v>0</v>
      </c>
      <c r="F227" s="18">
        <f t="shared" si="136"/>
        <v>0</v>
      </c>
      <c r="G227" s="18">
        <f t="shared" si="136"/>
        <v>0</v>
      </c>
      <c r="H227" s="18">
        <f t="shared" si="136"/>
        <v>0</v>
      </c>
      <c r="I227" s="18">
        <f t="shared" si="136"/>
        <v>0</v>
      </c>
      <c r="J227" s="29"/>
      <c r="K227" s="29"/>
      <c r="L227" s="29"/>
    </row>
    <row r="228" spans="1:12" s="3" customFormat="1" ht="30" customHeight="1" x14ac:dyDescent="0.25">
      <c r="A228" s="7"/>
      <c r="B228" s="26" t="s">
        <v>183</v>
      </c>
      <c r="C228" s="34">
        <f>C231-C234</f>
        <v>0</v>
      </c>
      <c r="D228" s="18">
        <f t="shared" ref="D228:I228" si="137">D231-D234</f>
        <v>0</v>
      </c>
      <c r="E228" s="18">
        <f t="shared" si="137"/>
        <v>0</v>
      </c>
      <c r="F228" s="18">
        <f t="shared" si="137"/>
        <v>0</v>
      </c>
      <c r="G228" s="18">
        <f t="shared" si="137"/>
        <v>0</v>
      </c>
      <c r="H228" s="18">
        <f t="shared" si="137"/>
        <v>0</v>
      </c>
      <c r="I228" s="18">
        <f t="shared" si="137"/>
        <v>0</v>
      </c>
      <c r="J228" s="29"/>
      <c r="K228" s="29"/>
      <c r="L228" s="29"/>
    </row>
    <row r="229" spans="1:12" s="3" customFormat="1" ht="30" customHeight="1" x14ac:dyDescent="0.25">
      <c r="A229" s="7"/>
      <c r="B229" s="26" t="s">
        <v>184</v>
      </c>
      <c r="C229" s="34">
        <f>C227+C228</f>
        <v>0</v>
      </c>
      <c r="D229" s="18">
        <f t="shared" ref="D229:I229" si="138">D227+D228</f>
        <v>0</v>
      </c>
      <c r="E229" s="18">
        <f t="shared" si="138"/>
        <v>0</v>
      </c>
      <c r="F229" s="18">
        <f t="shared" si="138"/>
        <v>0</v>
      </c>
      <c r="G229" s="18">
        <f t="shared" si="138"/>
        <v>0</v>
      </c>
      <c r="H229" s="18">
        <f t="shared" si="138"/>
        <v>0</v>
      </c>
      <c r="I229" s="18">
        <f t="shared" si="138"/>
        <v>0</v>
      </c>
      <c r="J229" s="29"/>
      <c r="K229" s="29"/>
      <c r="L229" s="29"/>
    </row>
    <row r="230" spans="1:12" s="3" customFormat="1" ht="30" customHeight="1" x14ac:dyDescent="0.25">
      <c r="A230" s="7" t="s">
        <v>181</v>
      </c>
      <c r="B230" s="4" t="s">
        <v>78</v>
      </c>
      <c r="C230" s="34">
        <f t="shared" ref="C230:C231" si="139">SUM(D230:I230)</f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/>
      <c r="K230" s="29"/>
      <c r="L230" s="29"/>
    </row>
    <row r="231" spans="1:12" s="3" customFormat="1" ht="30" customHeight="1" x14ac:dyDescent="0.25">
      <c r="A231" s="7"/>
      <c r="B231" s="26" t="s">
        <v>183</v>
      </c>
      <c r="C231" s="34">
        <f t="shared" si="139"/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/>
      <c r="K231" s="29"/>
      <c r="L231" s="29"/>
    </row>
    <row r="232" spans="1:12" s="3" customFormat="1" ht="30" customHeight="1" x14ac:dyDescent="0.25">
      <c r="A232" s="7"/>
      <c r="B232" s="26" t="s">
        <v>184</v>
      </c>
      <c r="C232" s="34">
        <f t="shared" ref="C232:I232" si="140">C230+C231</f>
        <v>0</v>
      </c>
      <c r="D232" s="18">
        <f t="shared" si="140"/>
        <v>0</v>
      </c>
      <c r="E232" s="18">
        <f t="shared" si="140"/>
        <v>0</v>
      </c>
      <c r="F232" s="18">
        <f t="shared" si="140"/>
        <v>0</v>
      </c>
      <c r="G232" s="18">
        <f t="shared" si="140"/>
        <v>0</v>
      </c>
      <c r="H232" s="18">
        <f t="shared" si="140"/>
        <v>0</v>
      </c>
      <c r="I232" s="18">
        <f t="shared" si="140"/>
        <v>0</v>
      </c>
      <c r="J232" s="29"/>
      <c r="K232" s="29"/>
      <c r="L232" s="29"/>
    </row>
    <row r="233" spans="1:12" s="3" customFormat="1" ht="30" customHeight="1" x14ac:dyDescent="0.25">
      <c r="A233" s="7" t="s">
        <v>182</v>
      </c>
      <c r="B233" s="4" t="s">
        <v>79</v>
      </c>
      <c r="C233" s="34">
        <f t="shared" ref="C233:C234" si="141">SUM(D233:I233)</f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/>
      <c r="K233" s="29"/>
      <c r="L233" s="29"/>
    </row>
    <row r="234" spans="1:12" s="3" customFormat="1" ht="30" customHeight="1" x14ac:dyDescent="0.25">
      <c r="A234" s="7"/>
      <c r="B234" s="26" t="s">
        <v>183</v>
      </c>
      <c r="C234" s="34">
        <f t="shared" si="141"/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/>
      <c r="K234" s="29"/>
      <c r="L234" s="29"/>
    </row>
    <row r="235" spans="1:12" s="3" customFormat="1" ht="30" customHeight="1" x14ac:dyDescent="0.25">
      <c r="A235" s="7"/>
      <c r="B235" s="26" t="s">
        <v>184</v>
      </c>
      <c r="C235" s="34">
        <f t="shared" ref="C235:I235" si="142">C233+C234</f>
        <v>0</v>
      </c>
      <c r="D235" s="18">
        <f t="shared" si="142"/>
        <v>0</v>
      </c>
      <c r="E235" s="18">
        <f t="shared" si="142"/>
        <v>0</v>
      </c>
      <c r="F235" s="18">
        <f t="shared" si="142"/>
        <v>0</v>
      </c>
      <c r="G235" s="18">
        <f t="shared" si="142"/>
        <v>0</v>
      </c>
      <c r="H235" s="18">
        <f t="shared" si="142"/>
        <v>0</v>
      </c>
      <c r="I235" s="18">
        <f t="shared" si="142"/>
        <v>0</v>
      </c>
      <c r="J235" s="29"/>
      <c r="K235" s="29"/>
      <c r="L235" s="29"/>
    </row>
    <row r="236" spans="1:12" s="3" customFormat="1" ht="30" customHeight="1" x14ac:dyDescent="0.25">
      <c r="A236" s="5" t="s">
        <v>25</v>
      </c>
      <c r="B236" s="5" t="s">
        <v>76</v>
      </c>
      <c r="C236" s="6">
        <f t="shared" ref="C236:I236" si="143">C230-C233</f>
        <v>0</v>
      </c>
      <c r="D236" s="6">
        <f t="shared" si="143"/>
        <v>0</v>
      </c>
      <c r="E236" s="6">
        <f t="shared" si="143"/>
        <v>0</v>
      </c>
      <c r="F236" s="6">
        <f t="shared" si="143"/>
        <v>0</v>
      </c>
      <c r="G236" s="6">
        <f t="shared" si="143"/>
        <v>0</v>
      </c>
      <c r="H236" s="6">
        <f t="shared" si="143"/>
        <v>0</v>
      </c>
      <c r="I236" s="6">
        <f t="shared" si="143"/>
        <v>0</v>
      </c>
      <c r="J236" s="29"/>
      <c r="K236" s="29"/>
      <c r="L236" s="29"/>
    </row>
    <row r="237" spans="1:12" s="3" customFormat="1" ht="30" customHeight="1" x14ac:dyDescent="0.25">
      <c r="A237" s="5"/>
      <c r="B237" s="25" t="s">
        <v>183</v>
      </c>
      <c r="C237" s="6">
        <f t="shared" ref="C237:I237" si="144">C228</f>
        <v>0</v>
      </c>
      <c r="D237" s="6">
        <f t="shared" si="144"/>
        <v>0</v>
      </c>
      <c r="E237" s="6">
        <f t="shared" si="144"/>
        <v>0</v>
      </c>
      <c r="F237" s="6">
        <f t="shared" si="144"/>
        <v>0</v>
      </c>
      <c r="G237" s="6">
        <f t="shared" si="144"/>
        <v>0</v>
      </c>
      <c r="H237" s="6">
        <f t="shared" si="144"/>
        <v>0</v>
      </c>
      <c r="I237" s="6">
        <f t="shared" si="144"/>
        <v>0</v>
      </c>
      <c r="J237" s="29"/>
      <c r="K237" s="29"/>
      <c r="L237" s="29"/>
    </row>
    <row r="238" spans="1:12" s="3" customFormat="1" ht="30" customHeight="1" x14ac:dyDescent="0.25">
      <c r="A238" s="5"/>
      <c r="B238" s="25" t="s">
        <v>184</v>
      </c>
      <c r="C238" s="6">
        <f>C236+C237</f>
        <v>0</v>
      </c>
      <c r="D238" s="6">
        <f t="shared" ref="D238:I238" si="145">D236+D237</f>
        <v>0</v>
      </c>
      <c r="E238" s="6">
        <f t="shared" si="145"/>
        <v>0</v>
      </c>
      <c r="F238" s="6">
        <f t="shared" si="145"/>
        <v>0</v>
      </c>
      <c r="G238" s="6">
        <f t="shared" si="145"/>
        <v>0</v>
      </c>
      <c r="H238" s="6">
        <f t="shared" si="145"/>
        <v>0</v>
      </c>
      <c r="I238" s="6">
        <f t="shared" si="145"/>
        <v>0</v>
      </c>
      <c r="J238" s="29"/>
      <c r="K238" s="29"/>
      <c r="L238" s="29"/>
    </row>
    <row r="239" spans="1:12" s="39" customFormat="1" ht="9.75" customHeight="1" x14ac:dyDescent="0.25">
      <c r="A239" s="35"/>
      <c r="B239" s="36"/>
      <c r="C239" s="37"/>
      <c r="D239" s="37"/>
      <c r="E239" s="37"/>
      <c r="F239" s="37"/>
      <c r="G239" s="37"/>
      <c r="H239" s="37"/>
      <c r="I239" s="37"/>
      <c r="J239" s="38"/>
      <c r="K239" s="38"/>
      <c r="L239" s="38"/>
    </row>
    <row r="240" spans="1:12" s="3" customFormat="1" ht="30" customHeight="1" x14ac:dyDescent="0.25">
      <c r="A240" s="5" t="s">
        <v>80</v>
      </c>
      <c r="B240" s="5" t="s">
        <v>81</v>
      </c>
      <c r="C240" s="6"/>
      <c r="D240" s="6"/>
      <c r="E240" s="6"/>
      <c r="F240" s="6"/>
      <c r="G240" s="6"/>
      <c r="H240" s="6"/>
      <c r="I240" s="6"/>
      <c r="J240" s="29"/>
      <c r="K240" s="29"/>
      <c r="L240" s="29"/>
    </row>
    <row r="241" spans="1:12" s="3" customFormat="1" ht="30" customHeight="1" x14ac:dyDescent="0.25">
      <c r="A241" s="15" t="s">
        <v>118</v>
      </c>
      <c r="B241" s="16" t="s">
        <v>82</v>
      </c>
      <c r="C241" s="17">
        <f>C244+C247+C250+C253</f>
        <v>0</v>
      </c>
      <c r="D241" s="17">
        <f t="shared" ref="D241:I241" si="146">D244+D247+D250+D253</f>
        <v>0</v>
      </c>
      <c r="E241" s="17">
        <f t="shared" si="146"/>
        <v>0</v>
      </c>
      <c r="F241" s="17">
        <f t="shared" si="146"/>
        <v>0</v>
      </c>
      <c r="G241" s="17">
        <f t="shared" si="146"/>
        <v>0</v>
      </c>
      <c r="H241" s="17">
        <f t="shared" si="146"/>
        <v>0</v>
      </c>
      <c r="I241" s="17">
        <f t="shared" si="146"/>
        <v>0</v>
      </c>
      <c r="J241" s="29"/>
      <c r="K241" s="29"/>
      <c r="L241" s="29"/>
    </row>
    <row r="242" spans="1:12" s="3" customFormat="1" ht="30" customHeight="1" x14ac:dyDescent="0.25">
      <c r="A242" s="15"/>
      <c r="B242" s="24" t="s">
        <v>183</v>
      </c>
      <c r="C242" s="17">
        <f>C245+C248+C251+C254</f>
        <v>0</v>
      </c>
      <c r="D242" s="17">
        <f t="shared" ref="D242:I242" si="147">D245+D248+D251+D254</f>
        <v>0</v>
      </c>
      <c r="E242" s="17">
        <f t="shared" si="147"/>
        <v>0</v>
      </c>
      <c r="F242" s="17">
        <f t="shared" si="147"/>
        <v>0</v>
      </c>
      <c r="G242" s="17">
        <f t="shared" si="147"/>
        <v>0</v>
      </c>
      <c r="H242" s="17">
        <f t="shared" si="147"/>
        <v>0</v>
      </c>
      <c r="I242" s="17">
        <f t="shared" si="147"/>
        <v>0</v>
      </c>
      <c r="J242" s="29"/>
      <c r="K242" s="29"/>
      <c r="L242" s="29"/>
    </row>
    <row r="243" spans="1:12" s="3" customFormat="1" ht="30" customHeight="1" x14ac:dyDescent="0.25">
      <c r="A243" s="15"/>
      <c r="B243" s="24" t="s">
        <v>184</v>
      </c>
      <c r="C243" s="17">
        <f>C241+C242</f>
        <v>0</v>
      </c>
      <c r="D243" s="17">
        <f t="shared" ref="D243:I243" si="148">D241+D242</f>
        <v>0</v>
      </c>
      <c r="E243" s="17">
        <f t="shared" si="148"/>
        <v>0</v>
      </c>
      <c r="F243" s="17">
        <f t="shared" si="148"/>
        <v>0</v>
      </c>
      <c r="G243" s="17">
        <f t="shared" si="148"/>
        <v>0</v>
      </c>
      <c r="H243" s="17">
        <f t="shared" si="148"/>
        <v>0</v>
      </c>
      <c r="I243" s="17">
        <f t="shared" si="148"/>
        <v>0</v>
      </c>
      <c r="J243" s="29"/>
      <c r="K243" s="29"/>
      <c r="L243" s="29"/>
    </row>
    <row r="244" spans="1:12" s="3" customFormat="1" ht="30" customHeight="1" x14ac:dyDescent="0.25">
      <c r="A244" s="7" t="s">
        <v>132</v>
      </c>
      <c r="B244" s="4" t="s">
        <v>83</v>
      </c>
      <c r="C244" s="34">
        <f t="shared" ref="C244:C245" si="149">SUM(D244:I244)</f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/>
      <c r="K244" s="29"/>
      <c r="L244" s="29"/>
    </row>
    <row r="245" spans="1:12" s="3" customFormat="1" ht="30" customHeight="1" x14ac:dyDescent="0.25">
      <c r="A245" s="7"/>
      <c r="B245" s="26" t="s">
        <v>183</v>
      </c>
      <c r="C245" s="34">
        <f t="shared" si="149"/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29"/>
      <c r="K245" s="29"/>
      <c r="L245" s="29"/>
    </row>
    <row r="246" spans="1:12" s="3" customFormat="1" ht="30" customHeight="1" x14ac:dyDescent="0.25">
      <c r="A246" s="7"/>
      <c r="B246" s="26" t="s">
        <v>184</v>
      </c>
      <c r="C246" s="34">
        <f t="shared" ref="C246" si="150">C244+C245</f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/>
      <c r="K246" s="29"/>
      <c r="L246" s="29"/>
    </row>
    <row r="247" spans="1:12" s="3" customFormat="1" ht="30" customHeight="1" x14ac:dyDescent="0.25">
      <c r="A247" s="7" t="s">
        <v>133</v>
      </c>
      <c r="B247" s="4" t="s">
        <v>84</v>
      </c>
      <c r="C247" s="34">
        <f t="shared" ref="C247:C248" si="151">SUM(D247:I247)</f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/>
      <c r="K247" s="29"/>
      <c r="L247" s="29"/>
    </row>
    <row r="248" spans="1:12" s="3" customFormat="1" ht="30" customHeight="1" x14ac:dyDescent="0.25">
      <c r="A248" s="7"/>
      <c r="B248" s="26" t="s">
        <v>183</v>
      </c>
      <c r="C248" s="34">
        <f t="shared" si="151"/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/>
      <c r="K248" s="29"/>
      <c r="L248" s="29"/>
    </row>
    <row r="249" spans="1:12" s="3" customFormat="1" ht="30" customHeight="1" x14ac:dyDescent="0.25">
      <c r="A249" s="7"/>
      <c r="B249" s="26" t="s">
        <v>184</v>
      </c>
      <c r="C249" s="34">
        <f t="shared" ref="C249" si="152">C247+C248</f>
        <v>0</v>
      </c>
      <c r="D249" s="18">
        <f>D247+D248</f>
        <v>0</v>
      </c>
      <c r="E249" s="18">
        <f t="shared" ref="E249:I249" si="153">E247+E248</f>
        <v>0</v>
      </c>
      <c r="F249" s="18">
        <f t="shared" si="153"/>
        <v>0</v>
      </c>
      <c r="G249" s="18">
        <f t="shared" si="153"/>
        <v>0</v>
      </c>
      <c r="H249" s="18">
        <f t="shared" si="153"/>
        <v>0</v>
      </c>
      <c r="I249" s="18">
        <f t="shared" si="153"/>
        <v>0</v>
      </c>
      <c r="J249" s="29"/>
      <c r="K249" s="29"/>
      <c r="L249" s="29"/>
    </row>
    <row r="250" spans="1:12" s="3" customFormat="1" ht="30" customHeight="1" x14ac:dyDescent="0.25">
      <c r="A250" s="7" t="s">
        <v>134</v>
      </c>
      <c r="B250" s="4" t="s">
        <v>85</v>
      </c>
      <c r="C250" s="34">
        <f t="shared" ref="C250:C251" si="154">SUM(D250:I250)</f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/>
      <c r="K250" s="29"/>
      <c r="L250" s="29"/>
    </row>
    <row r="251" spans="1:12" s="3" customFormat="1" ht="30" customHeight="1" x14ac:dyDescent="0.25">
      <c r="A251" s="7"/>
      <c r="B251" s="26" t="s">
        <v>183</v>
      </c>
      <c r="C251" s="34">
        <f t="shared" si="154"/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/>
      <c r="K251" s="29"/>
      <c r="L251" s="29"/>
    </row>
    <row r="252" spans="1:12" s="3" customFormat="1" ht="30" customHeight="1" x14ac:dyDescent="0.25">
      <c r="A252" s="7"/>
      <c r="B252" s="26" t="s">
        <v>184</v>
      </c>
      <c r="C252" s="34">
        <f t="shared" ref="C252" si="155">C250+C251</f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/>
      <c r="K252" s="29"/>
      <c r="L252" s="29"/>
    </row>
    <row r="253" spans="1:12" s="3" customFormat="1" ht="30" customHeight="1" x14ac:dyDescent="0.25">
      <c r="A253" s="7" t="s">
        <v>135</v>
      </c>
      <c r="B253" s="4" t="s">
        <v>86</v>
      </c>
      <c r="C253" s="34">
        <f t="shared" ref="C253:C254" si="156">SUM(D253:I253)</f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/>
      <c r="K253" s="29"/>
      <c r="L253" s="29"/>
    </row>
    <row r="254" spans="1:12" s="3" customFormat="1" ht="30" customHeight="1" x14ac:dyDescent="0.25">
      <c r="A254" s="7"/>
      <c r="B254" s="26" t="s">
        <v>183</v>
      </c>
      <c r="C254" s="34">
        <f t="shared" si="156"/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/>
      <c r="K254" s="29"/>
      <c r="L254" s="29"/>
    </row>
    <row r="255" spans="1:12" s="3" customFormat="1" ht="30" customHeight="1" x14ac:dyDescent="0.25">
      <c r="A255" s="7"/>
      <c r="B255" s="26" t="s">
        <v>184</v>
      </c>
      <c r="C255" s="34">
        <f t="shared" ref="C255" si="157">C253+C254</f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/>
      <c r="K255" s="29"/>
      <c r="L255" s="29"/>
    </row>
    <row r="256" spans="1:12" s="3" customFormat="1" ht="30" customHeight="1" x14ac:dyDescent="0.25">
      <c r="A256" s="15" t="s">
        <v>116</v>
      </c>
      <c r="B256" s="16" t="s">
        <v>87</v>
      </c>
      <c r="C256" s="17">
        <f>C259+C262+C265+C268</f>
        <v>0</v>
      </c>
      <c r="D256" s="17">
        <f t="shared" ref="D256:I256" si="158">D259+D262+D265+D268</f>
        <v>0</v>
      </c>
      <c r="E256" s="17">
        <f t="shared" si="158"/>
        <v>0</v>
      </c>
      <c r="F256" s="17">
        <f t="shared" si="158"/>
        <v>0</v>
      </c>
      <c r="G256" s="17">
        <f t="shared" si="158"/>
        <v>0</v>
      </c>
      <c r="H256" s="17">
        <f t="shared" si="158"/>
        <v>0</v>
      </c>
      <c r="I256" s="17">
        <f t="shared" si="158"/>
        <v>0</v>
      </c>
      <c r="J256" s="29"/>
      <c r="K256" s="29"/>
      <c r="L256" s="29"/>
    </row>
    <row r="257" spans="1:12" s="3" customFormat="1" ht="30" customHeight="1" x14ac:dyDescent="0.25">
      <c r="A257" s="15"/>
      <c r="B257" s="24" t="s">
        <v>183</v>
      </c>
      <c r="C257" s="17">
        <f>C260+C263+C266+C269</f>
        <v>0</v>
      </c>
      <c r="D257" s="17">
        <f t="shared" ref="D257:I257" si="159">D260+D263+D266+D269</f>
        <v>0</v>
      </c>
      <c r="E257" s="17">
        <f t="shared" si="159"/>
        <v>0</v>
      </c>
      <c r="F257" s="17">
        <f t="shared" si="159"/>
        <v>0</v>
      </c>
      <c r="G257" s="17">
        <f t="shared" si="159"/>
        <v>0</v>
      </c>
      <c r="H257" s="17">
        <f t="shared" si="159"/>
        <v>0</v>
      </c>
      <c r="I257" s="17">
        <f t="shared" si="159"/>
        <v>0</v>
      </c>
      <c r="J257" s="29"/>
      <c r="K257" s="29"/>
      <c r="L257" s="29"/>
    </row>
    <row r="258" spans="1:12" s="3" customFormat="1" ht="30" customHeight="1" x14ac:dyDescent="0.25">
      <c r="A258" s="15"/>
      <c r="B258" s="24" t="s">
        <v>184</v>
      </c>
      <c r="C258" s="17">
        <f>C256+C257</f>
        <v>0</v>
      </c>
      <c r="D258" s="17">
        <f t="shared" ref="D258:I258" si="160">D256+D257</f>
        <v>0</v>
      </c>
      <c r="E258" s="17">
        <f t="shared" si="160"/>
        <v>0</v>
      </c>
      <c r="F258" s="17">
        <f t="shared" si="160"/>
        <v>0</v>
      </c>
      <c r="G258" s="17">
        <f t="shared" si="160"/>
        <v>0</v>
      </c>
      <c r="H258" s="17">
        <f t="shared" si="160"/>
        <v>0</v>
      </c>
      <c r="I258" s="17">
        <f t="shared" si="160"/>
        <v>0</v>
      </c>
      <c r="J258" s="29"/>
      <c r="K258" s="29"/>
      <c r="L258" s="29"/>
    </row>
    <row r="259" spans="1:12" s="3" customFormat="1" ht="30" customHeight="1" x14ac:dyDescent="0.25">
      <c r="A259" s="7" t="s">
        <v>176</v>
      </c>
      <c r="B259" s="4" t="s">
        <v>88</v>
      </c>
      <c r="C259" s="34">
        <f t="shared" ref="C259:C269" si="161">SUM(D259:I259)</f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/>
      <c r="K259" s="29"/>
      <c r="L259" s="29"/>
    </row>
    <row r="260" spans="1:12" s="3" customFormat="1" ht="30" customHeight="1" x14ac:dyDescent="0.25">
      <c r="A260" s="7"/>
      <c r="B260" s="26" t="s">
        <v>183</v>
      </c>
      <c r="C260" s="34">
        <f t="shared" si="161"/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/>
      <c r="K260" s="29"/>
      <c r="L260" s="29"/>
    </row>
    <row r="261" spans="1:12" s="3" customFormat="1" ht="30" customHeight="1" x14ac:dyDescent="0.25">
      <c r="A261" s="7"/>
      <c r="B261" s="26" t="s">
        <v>184</v>
      </c>
      <c r="C261" s="34">
        <f t="shared" ref="C261" si="162">C259+C260</f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/>
      <c r="K261" s="29"/>
      <c r="L261" s="29"/>
    </row>
    <row r="262" spans="1:12" s="3" customFormat="1" ht="30" customHeight="1" x14ac:dyDescent="0.25">
      <c r="A262" s="7" t="s">
        <v>177</v>
      </c>
      <c r="B262" s="4" t="s">
        <v>89</v>
      </c>
      <c r="C262" s="34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/>
      <c r="K262" s="29"/>
      <c r="L262" s="29"/>
    </row>
    <row r="263" spans="1:12" s="3" customFormat="1" ht="30" customHeight="1" x14ac:dyDescent="0.25">
      <c r="A263" s="7"/>
      <c r="B263" s="26" t="s">
        <v>183</v>
      </c>
      <c r="C263" s="34">
        <f t="shared" si="161"/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/>
      <c r="K263" s="29"/>
      <c r="L263" s="29"/>
    </row>
    <row r="264" spans="1:12" s="3" customFormat="1" ht="30" customHeight="1" x14ac:dyDescent="0.25">
      <c r="A264" s="7"/>
      <c r="B264" s="26" t="s">
        <v>184</v>
      </c>
      <c r="C264" s="34">
        <f t="shared" ref="C264:I264" si="163">C262+C263</f>
        <v>0</v>
      </c>
      <c r="D264" s="18">
        <f t="shared" si="163"/>
        <v>0</v>
      </c>
      <c r="E264" s="18">
        <f t="shared" si="163"/>
        <v>0</v>
      </c>
      <c r="F264" s="18">
        <f t="shared" si="163"/>
        <v>0</v>
      </c>
      <c r="G264" s="18">
        <f t="shared" si="163"/>
        <v>0</v>
      </c>
      <c r="H264" s="18">
        <f t="shared" si="163"/>
        <v>0</v>
      </c>
      <c r="I264" s="18">
        <f t="shared" si="163"/>
        <v>0</v>
      </c>
      <c r="J264" s="29"/>
      <c r="K264" s="29"/>
      <c r="L264" s="29"/>
    </row>
    <row r="265" spans="1:12" s="3" customFormat="1" ht="30" customHeight="1" x14ac:dyDescent="0.25">
      <c r="A265" s="7" t="s">
        <v>178</v>
      </c>
      <c r="B265" s="4" t="s">
        <v>90</v>
      </c>
      <c r="C265" s="34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/>
      <c r="K265" s="29"/>
      <c r="L265" s="29"/>
    </row>
    <row r="266" spans="1:12" s="3" customFormat="1" ht="30" customHeight="1" x14ac:dyDescent="0.25">
      <c r="A266" s="7"/>
      <c r="B266" s="26" t="s">
        <v>183</v>
      </c>
      <c r="C266" s="34">
        <f t="shared" si="161"/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/>
      <c r="K266" s="29"/>
      <c r="L266" s="29"/>
    </row>
    <row r="267" spans="1:12" s="3" customFormat="1" ht="30" customHeight="1" x14ac:dyDescent="0.25">
      <c r="A267" s="7"/>
      <c r="B267" s="26" t="s">
        <v>184</v>
      </c>
      <c r="C267" s="34">
        <f t="shared" ref="C267" si="164">C265+C266</f>
        <v>0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/>
      <c r="K267" s="29"/>
      <c r="L267" s="29"/>
    </row>
    <row r="268" spans="1:12" s="3" customFormat="1" ht="30" customHeight="1" x14ac:dyDescent="0.25">
      <c r="A268" s="7" t="s">
        <v>179</v>
      </c>
      <c r="B268" s="4" t="s">
        <v>91</v>
      </c>
      <c r="C268" s="34">
        <f t="shared" si="161"/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/>
      <c r="K268" s="29"/>
      <c r="L268" s="29"/>
    </row>
    <row r="269" spans="1:12" s="3" customFormat="1" ht="30" customHeight="1" x14ac:dyDescent="0.25">
      <c r="A269" s="7"/>
      <c r="B269" s="26" t="s">
        <v>183</v>
      </c>
      <c r="C269" s="34">
        <f t="shared" si="161"/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/>
      <c r="K269" s="29"/>
      <c r="L269" s="29"/>
    </row>
    <row r="270" spans="1:12" s="3" customFormat="1" ht="30" customHeight="1" x14ac:dyDescent="0.25">
      <c r="A270" s="7"/>
      <c r="B270" s="26" t="s">
        <v>184</v>
      </c>
      <c r="C270" s="34">
        <f t="shared" ref="C270" si="165">C268+C269</f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/>
      <c r="K270" s="29"/>
      <c r="L270" s="29"/>
    </row>
    <row r="271" spans="1:12" s="3" customFormat="1" ht="30" customHeight="1" x14ac:dyDescent="0.25">
      <c r="A271" s="5" t="s">
        <v>80</v>
      </c>
      <c r="B271" s="5" t="s">
        <v>81</v>
      </c>
      <c r="C271" s="6">
        <f t="shared" ref="C271:I272" si="166">C241-C256</f>
        <v>0</v>
      </c>
      <c r="D271" s="6">
        <f t="shared" si="166"/>
        <v>0</v>
      </c>
      <c r="E271" s="6">
        <f t="shared" si="166"/>
        <v>0</v>
      </c>
      <c r="F271" s="6">
        <f t="shared" si="166"/>
        <v>0</v>
      </c>
      <c r="G271" s="6">
        <f t="shared" si="166"/>
        <v>0</v>
      </c>
      <c r="H271" s="6">
        <f t="shared" si="166"/>
        <v>0</v>
      </c>
      <c r="I271" s="6">
        <f t="shared" si="166"/>
        <v>0</v>
      </c>
      <c r="J271" s="29"/>
      <c r="K271" s="29"/>
      <c r="L271" s="29"/>
    </row>
    <row r="272" spans="1:12" s="3" customFormat="1" ht="30" customHeight="1" x14ac:dyDescent="0.25">
      <c r="A272" s="5"/>
      <c r="B272" s="25" t="s">
        <v>183</v>
      </c>
      <c r="C272" s="6">
        <f t="shared" si="166"/>
        <v>0</v>
      </c>
      <c r="D272" s="6">
        <f t="shared" si="166"/>
        <v>0</v>
      </c>
      <c r="E272" s="6">
        <f t="shared" si="166"/>
        <v>0</v>
      </c>
      <c r="F272" s="6">
        <f t="shared" si="166"/>
        <v>0</v>
      </c>
      <c r="G272" s="6">
        <f t="shared" si="166"/>
        <v>0</v>
      </c>
      <c r="H272" s="6">
        <f t="shared" si="166"/>
        <v>0</v>
      </c>
      <c r="I272" s="6">
        <f t="shared" si="166"/>
        <v>0</v>
      </c>
      <c r="J272" s="29"/>
      <c r="K272" s="29"/>
      <c r="L272" s="29"/>
    </row>
    <row r="273" spans="1:12" s="3" customFormat="1" ht="30" customHeight="1" x14ac:dyDescent="0.25">
      <c r="A273" s="5"/>
      <c r="B273" s="25" t="s">
        <v>184</v>
      </c>
      <c r="C273" s="6">
        <f>C271+C272</f>
        <v>0</v>
      </c>
      <c r="D273" s="6">
        <f t="shared" ref="D273:I273" si="167">D271+D272</f>
        <v>0</v>
      </c>
      <c r="E273" s="6">
        <f t="shared" si="167"/>
        <v>0</v>
      </c>
      <c r="F273" s="6">
        <f t="shared" si="167"/>
        <v>0</v>
      </c>
      <c r="G273" s="6">
        <f t="shared" si="167"/>
        <v>0</v>
      </c>
      <c r="H273" s="6">
        <f t="shared" si="167"/>
        <v>0</v>
      </c>
      <c r="I273" s="6">
        <f t="shared" si="167"/>
        <v>0</v>
      </c>
      <c r="J273" s="29"/>
      <c r="K273" s="29"/>
      <c r="L273" s="29"/>
    </row>
    <row r="274" spans="1:12" s="39" customFormat="1" ht="9.75" customHeight="1" x14ac:dyDescent="0.25">
      <c r="A274" s="35"/>
      <c r="B274" s="36"/>
      <c r="C274" s="37"/>
      <c r="D274" s="37"/>
      <c r="E274" s="37"/>
      <c r="F274" s="37"/>
      <c r="G274" s="37"/>
      <c r="H274" s="37"/>
      <c r="I274" s="37"/>
      <c r="J274" s="38"/>
      <c r="K274" s="38"/>
      <c r="L274" s="38"/>
    </row>
    <row r="275" spans="1:12" s="3" customFormat="1" ht="30" customHeight="1" x14ac:dyDescent="0.25">
      <c r="A275" s="5"/>
      <c r="B275" s="5" t="s">
        <v>93</v>
      </c>
      <c r="C275" s="6">
        <f t="shared" ref="C275:I275" si="168">C199+C222+C236+C271</f>
        <v>449999.99999999627</v>
      </c>
      <c r="D275" s="6">
        <f t="shared" si="168"/>
        <v>170000</v>
      </c>
      <c r="E275" s="6">
        <f t="shared" si="168"/>
        <v>5000</v>
      </c>
      <c r="F275" s="6">
        <f t="shared" si="168"/>
        <v>35000</v>
      </c>
      <c r="G275" s="6">
        <f t="shared" si="168"/>
        <v>60000</v>
      </c>
      <c r="H275" s="6">
        <f t="shared" si="168"/>
        <v>40000</v>
      </c>
      <c r="I275" s="6">
        <f t="shared" si="168"/>
        <v>140000</v>
      </c>
      <c r="J275" s="29"/>
      <c r="K275" s="29"/>
      <c r="L275" s="29"/>
    </row>
    <row r="276" spans="1:12" s="3" customFormat="1" ht="30" customHeight="1" x14ac:dyDescent="0.25">
      <c r="A276" s="5"/>
      <c r="B276" s="25" t="s">
        <v>183</v>
      </c>
      <c r="C276" s="6">
        <f t="shared" ref="C276:I276" si="169">C53-C196+C223+C237+C272</f>
        <v>1.1641532182693481E-10</v>
      </c>
      <c r="D276" s="6">
        <f t="shared" si="169"/>
        <v>0</v>
      </c>
      <c r="E276" s="6">
        <f t="shared" si="169"/>
        <v>0</v>
      </c>
      <c r="F276" s="6">
        <f t="shared" si="169"/>
        <v>0</v>
      </c>
      <c r="G276" s="6">
        <f t="shared" si="169"/>
        <v>0</v>
      </c>
      <c r="H276" s="6">
        <f t="shared" si="169"/>
        <v>0</v>
      </c>
      <c r="I276" s="6">
        <f t="shared" si="169"/>
        <v>0</v>
      </c>
      <c r="J276" s="29"/>
      <c r="K276" s="29"/>
      <c r="L276" s="29"/>
    </row>
    <row r="277" spans="1:12" s="3" customFormat="1" ht="30" customHeight="1" x14ac:dyDescent="0.25">
      <c r="A277" s="5"/>
      <c r="B277" s="25" t="s">
        <v>184</v>
      </c>
      <c r="C277" s="6">
        <f>C275+C276</f>
        <v>449999.99999999639</v>
      </c>
      <c r="D277" s="6">
        <f>D275+D276</f>
        <v>170000</v>
      </c>
      <c r="E277" s="6">
        <f t="shared" ref="E277:I277" si="170">E275+E276</f>
        <v>5000</v>
      </c>
      <c r="F277" s="6">
        <f t="shared" si="170"/>
        <v>35000</v>
      </c>
      <c r="G277" s="6">
        <f t="shared" si="170"/>
        <v>60000</v>
      </c>
      <c r="H277" s="6">
        <f t="shared" si="170"/>
        <v>40000</v>
      </c>
      <c r="I277" s="6">
        <f t="shared" si="170"/>
        <v>140000</v>
      </c>
      <c r="J277" s="29"/>
      <c r="K277" s="29"/>
      <c r="L277" s="29"/>
    </row>
    <row r="278" spans="1:12" s="3" customFormat="1" ht="9.9499999999999993" customHeight="1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29"/>
      <c r="K278" s="29"/>
      <c r="L278" s="29"/>
    </row>
    <row r="279" spans="1:12" s="3" customFormat="1" ht="30" customHeight="1" x14ac:dyDescent="0.25">
      <c r="A279" s="8" t="s">
        <v>92</v>
      </c>
      <c r="B279" s="5" t="s">
        <v>94</v>
      </c>
      <c r="C279" s="6">
        <f>SUM(D279:I279)</f>
        <v>450000</v>
      </c>
      <c r="D279" s="6">
        <v>170000</v>
      </c>
      <c r="E279" s="6">
        <v>5000</v>
      </c>
      <c r="F279" s="6">
        <v>35000</v>
      </c>
      <c r="G279" s="6">
        <v>60000</v>
      </c>
      <c r="H279" s="6">
        <v>40000</v>
      </c>
      <c r="I279" s="6">
        <v>140000</v>
      </c>
      <c r="J279" s="29"/>
      <c r="K279" s="29"/>
      <c r="L279" s="29"/>
    </row>
    <row r="280" spans="1:12" s="3" customFormat="1" ht="30" customHeight="1" x14ac:dyDescent="0.25">
      <c r="A280" s="8"/>
      <c r="B280" s="25" t="s">
        <v>183</v>
      </c>
      <c r="C280" s="6">
        <f>SUM(D280:I280)</f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29"/>
      <c r="K280" s="29"/>
      <c r="L280" s="29"/>
    </row>
    <row r="281" spans="1:12" s="3" customFormat="1" ht="30" customHeight="1" x14ac:dyDescent="0.25">
      <c r="A281" s="8"/>
      <c r="B281" s="25" t="s">
        <v>184</v>
      </c>
      <c r="C281" s="6">
        <f>C279+C280</f>
        <v>450000</v>
      </c>
      <c r="D281" s="6">
        <f>D279+D280</f>
        <v>170000</v>
      </c>
      <c r="E281" s="6">
        <f t="shared" ref="E281:I281" si="171">E279+E280</f>
        <v>5000</v>
      </c>
      <c r="F281" s="6">
        <f t="shared" si="171"/>
        <v>35000</v>
      </c>
      <c r="G281" s="6">
        <f t="shared" si="171"/>
        <v>60000</v>
      </c>
      <c r="H281" s="6">
        <f t="shared" si="171"/>
        <v>40000</v>
      </c>
      <c r="I281" s="6">
        <f t="shared" si="171"/>
        <v>140000</v>
      </c>
      <c r="J281" s="29"/>
      <c r="K281" s="29"/>
      <c r="L281" s="29"/>
    </row>
    <row r="282" spans="1:12" s="3" customFormat="1" ht="9.9499999999999993" customHeight="1" x14ac:dyDescent="0.25">
      <c r="A282" s="11"/>
      <c r="B282" s="9"/>
      <c r="C282" s="10"/>
      <c r="D282" s="10"/>
      <c r="E282" s="10"/>
      <c r="F282" s="10"/>
      <c r="G282" s="10"/>
      <c r="H282" s="10"/>
      <c r="I282" s="10"/>
      <c r="J282" s="29"/>
      <c r="K282" s="29"/>
      <c r="L282" s="29"/>
    </row>
    <row r="283" spans="1:12" s="3" customFormat="1" ht="30" customHeight="1" x14ac:dyDescent="0.25">
      <c r="A283" s="5"/>
      <c r="B283" s="5" t="s">
        <v>95</v>
      </c>
      <c r="C283" s="6">
        <f>C275-C279</f>
        <v>-3.7252902984619141E-9</v>
      </c>
      <c r="D283" s="6">
        <f>D275-D279</f>
        <v>0</v>
      </c>
      <c r="E283" s="6">
        <f t="shared" ref="E283:I283" si="172">E275-E279</f>
        <v>0</v>
      </c>
      <c r="F283" s="6">
        <f t="shared" si="172"/>
        <v>0</v>
      </c>
      <c r="G283" s="6">
        <f t="shared" si="172"/>
        <v>0</v>
      </c>
      <c r="H283" s="6">
        <f t="shared" si="172"/>
        <v>0</v>
      </c>
      <c r="I283" s="6">
        <f t="shared" si="172"/>
        <v>0</v>
      </c>
      <c r="J283" s="29"/>
      <c r="K283" s="29"/>
      <c r="L283" s="29"/>
    </row>
    <row r="284" spans="1:12" s="3" customFormat="1" ht="30" customHeight="1" x14ac:dyDescent="0.25">
      <c r="A284" s="5"/>
      <c r="B284" s="25" t="s">
        <v>183</v>
      </c>
      <c r="C284" s="6">
        <f>C276-C280</f>
        <v>1.1641532182693481E-10</v>
      </c>
      <c r="D284" s="6">
        <f t="shared" ref="D284:I284" si="173">D276-D280</f>
        <v>0</v>
      </c>
      <c r="E284" s="6">
        <f t="shared" si="173"/>
        <v>0</v>
      </c>
      <c r="F284" s="6">
        <f t="shared" si="173"/>
        <v>0</v>
      </c>
      <c r="G284" s="6">
        <f t="shared" si="173"/>
        <v>0</v>
      </c>
      <c r="H284" s="6">
        <f t="shared" si="173"/>
        <v>0</v>
      </c>
      <c r="I284" s="6">
        <f t="shared" si="173"/>
        <v>0</v>
      </c>
      <c r="J284" s="29"/>
      <c r="K284" s="29"/>
      <c r="L284" s="29"/>
    </row>
    <row r="285" spans="1:12" s="3" customFormat="1" ht="30" customHeight="1" x14ac:dyDescent="0.25">
      <c r="A285" s="5"/>
      <c r="B285" s="25" t="s">
        <v>184</v>
      </c>
      <c r="C285" s="6">
        <f>C283+C284</f>
        <v>-3.6088749766349792E-9</v>
      </c>
      <c r="D285" s="6">
        <f t="shared" ref="D285:I285" si="174">D283+D284</f>
        <v>0</v>
      </c>
      <c r="E285" s="6">
        <f t="shared" si="174"/>
        <v>0</v>
      </c>
      <c r="F285" s="6">
        <f t="shared" si="174"/>
        <v>0</v>
      </c>
      <c r="G285" s="6">
        <f t="shared" si="174"/>
        <v>0</v>
      </c>
      <c r="H285" s="6">
        <f t="shared" si="174"/>
        <v>0</v>
      </c>
      <c r="I285" s="6">
        <f t="shared" si="174"/>
        <v>0</v>
      </c>
      <c r="J285" s="29"/>
      <c r="K285" s="29"/>
      <c r="L285" s="29"/>
    </row>
    <row r="288" spans="1:12" x14ac:dyDescent="0.25">
      <c r="D288" s="28"/>
      <c r="E288" s="28"/>
      <c r="F288" s="28"/>
      <c r="G288" s="28"/>
      <c r="H288" s="28"/>
      <c r="I288" s="28"/>
    </row>
    <row r="289" spans="4:9" x14ac:dyDescent="0.25">
      <c r="D289" s="28"/>
      <c r="E289" s="28"/>
      <c r="F289" s="28"/>
      <c r="G289" s="28"/>
      <c r="H289" s="28"/>
      <c r="I289" s="28"/>
    </row>
    <row r="290" spans="4:9" x14ac:dyDescent="0.25">
      <c r="D290" s="28"/>
      <c r="E290" s="28"/>
      <c r="F290" s="28"/>
      <c r="G290" s="28"/>
      <c r="H290" s="28"/>
      <c r="I290" s="28"/>
    </row>
    <row r="291" spans="4:9" x14ac:dyDescent="0.25">
      <c r="D291" s="28"/>
      <c r="E291" s="28"/>
      <c r="F291" s="28"/>
      <c r="G291" s="28"/>
      <c r="H291" s="28"/>
      <c r="I291" s="28"/>
    </row>
    <row r="292" spans="4:9" x14ac:dyDescent="0.25">
      <c r="D292" s="28"/>
      <c r="E292" s="28"/>
      <c r="F292" s="28"/>
      <c r="G292" s="28"/>
      <c r="H292" s="28"/>
      <c r="I292" s="28"/>
    </row>
  </sheetData>
  <mergeCells count="1">
    <mergeCell ref="A1:I1"/>
  </mergeCells>
  <printOptions horizontalCentered="1"/>
  <pageMargins left="0" right="0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66520-8DE8-4CA6-A966-7A5EC8FC8CB7}">
  <dimension ref="A1:L292"/>
  <sheetViews>
    <sheetView topLeftCell="A268" zoomScale="80" zoomScaleNormal="80" workbookViewId="0">
      <selection activeCell="C276" sqref="C276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0" bestFit="1" customWidth="1"/>
  </cols>
  <sheetData>
    <row r="1" spans="1:12" ht="30" customHeight="1" x14ac:dyDescent="0.35">
      <c r="A1" s="45" t="s">
        <v>189</v>
      </c>
      <c r="B1" s="45"/>
      <c r="C1" s="45"/>
      <c r="D1" s="45"/>
      <c r="E1" s="45"/>
      <c r="F1" s="45"/>
      <c r="G1" s="45"/>
      <c r="H1" s="45"/>
      <c r="I1" s="45"/>
    </row>
    <row r="2" spans="1:12" ht="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29"/>
      <c r="K3" s="29"/>
      <c r="L3" s="29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2600000</v>
      </c>
      <c r="D4" s="17">
        <f t="shared" ref="D4:I4" si="0">SUM(D7)</f>
        <v>0</v>
      </c>
      <c r="E4" s="17">
        <f t="shared" si="0"/>
        <v>0</v>
      </c>
      <c r="F4" s="17">
        <f t="shared" si="0"/>
        <v>2600000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29"/>
      <c r="K4" s="29"/>
      <c r="L4" s="29"/>
    </row>
    <row r="5" spans="1:12" s="3" customFormat="1" ht="30" customHeight="1" x14ac:dyDescent="0.25">
      <c r="A5" s="15"/>
      <c r="B5" s="24" t="s">
        <v>183</v>
      </c>
      <c r="C5" s="17">
        <f>C8</f>
        <v>0</v>
      </c>
      <c r="D5" s="17">
        <f t="shared" ref="D5:I5" si="1">D8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29"/>
      <c r="K5" s="29"/>
      <c r="L5" s="29"/>
    </row>
    <row r="6" spans="1:12" s="3" customFormat="1" ht="30" customHeight="1" x14ac:dyDescent="0.25">
      <c r="A6" s="15"/>
      <c r="B6" s="24" t="s">
        <v>184</v>
      </c>
      <c r="C6" s="17">
        <f>C4+C5</f>
        <v>2600000</v>
      </c>
      <c r="D6" s="17">
        <f t="shared" ref="D6:I6" si="2">D4+D5</f>
        <v>0</v>
      </c>
      <c r="E6" s="17">
        <f t="shared" si="2"/>
        <v>0</v>
      </c>
      <c r="F6" s="17">
        <f t="shared" si="2"/>
        <v>2600000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29"/>
      <c r="K6" s="29"/>
      <c r="L6" s="29"/>
    </row>
    <row r="7" spans="1:12" s="3" customFormat="1" ht="30" customHeight="1" x14ac:dyDescent="0.25">
      <c r="A7" s="7" t="s">
        <v>119</v>
      </c>
      <c r="B7" s="4" t="s">
        <v>0</v>
      </c>
      <c r="C7" s="34">
        <f>SUM(D7:I7)</f>
        <v>2600000</v>
      </c>
      <c r="D7" s="18">
        <v>0</v>
      </c>
      <c r="E7" s="18">
        <v>0</v>
      </c>
      <c r="F7" s="18">
        <v>2600000</v>
      </c>
      <c r="G7" s="18">
        <v>0</v>
      </c>
      <c r="H7" s="18">
        <v>0</v>
      </c>
      <c r="I7" s="18">
        <v>0</v>
      </c>
      <c r="J7" s="29"/>
      <c r="K7" s="29"/>
      <c r="L7" s="29"/>
    </row>
    <row r="8" spans="1:12" s="3" customFormat="1" ht="30" customHeight="1" x14ac:dyDescent="0.25">
      <c r="A8" s="15"/>
      <c r="B8" s="26" t="s">
        <v>183</v>
      </c>
      <c r="C8" s="34">
        <f>SUM(D8:I8)</f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29"/>
      <c r="K8" s="29"/>
      <c r="L8" s="29"/>
    </row>
    <row r="9" spans="1:12" s="3" customFormat="1" ht="30" customHeight="1" x14ac:dyDescent="0.25">
      <c r="A9" s="15"/>
      <c r="B9" s="26" t="s">
        <v>184</v>
      </c>
      <c r="C9" s="34">
        <f>C7+C8</f>
        <v>2600000</v>
      </c>
      <c r="D9" s="18">
        <f t="shared" ref="D9:I9" si="3">D7+D8</f>
        <v>0</v>
      </c>
      <c r="E9" s="18">
        <f t="shared" si="3"/>
        <v>0</v>
      </c>
      <c r="F9" s="18">
        <f t="shared" si="3"/>
        <v>2600000</v>
      </c>
      <c r="G9" s="18">
        <f t="shared" si="3"/>
        <v>0</v>
      </c>
      <c r="H9" s="18">
        <f t="shared" si="3"/>
        <v>0</v>
      </c>
      <c r="I9" s="18">
        <f t="shared" si="3"/>
        <v>0</v>
      </c>
      <c r="J9" s="29"/>
      <c r="K9" s="29"/>
      <c r="L9" s="29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3309000</v>
      </c>
      <c r="D10" s="17">
        <f>SUM(D13+D16+D19+D22)</f>
        <v>3303000</v>
      </c>
      <c r="E10" s="17">
        <f t="shared" ref="E10:I10" si="4">SUM(E13+E16+E19+E22)</f>
        <v>0</v>
      </c>
      <c r="F10" s="17">
        <f t="shared" si="4"/>
        <v>0</v>
      </c>
      <c r="G10" s="17">
        <f t="shared" si="4"/>
        <v>6000</v>
      </c>
      <c r="H10" s="17">
        <f t="shared" si="4"/>
        <v>0</v>
      </c>
      <c r="I10" s="17">
        <f t="shared" si="4"/>
        <v>0</v>
      </c>
      <c r="J10" s="29"/>
      <c r="K10" s="29"/>
      <c r="L10" s="29"/>
    </row>
    <row r="11" spans="1:12" s="3" customFormat="1" ht="30" customHeight="1" x14ac:dyDescent="0.25">
      <c r="A11" s="15"/>
      <c r="B11" s="24" t="s">
        <v>183</v>
      </c>
      <c r="C11" s="17">
        <f>C14+C17+C20+C23</f>
        <v>0</v>
      </c>
      <c r="D11" s="17">
        <f>D14+D17+D20+D23</f>
        <v>0</v>
      </c>
      <c r="E11" s="17">
        <f t="shared" ref="E11:I11" si="5">E14+E17+E20+E23</f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29"/>
      <c r="K11" s="29"/>
      <c r="L11" s="29"/>
    </row>
    <row r="12" spans="1:12" s="3" customFormat="1" ht="30" customHeight="1" x14ac:dyDescent="0.25">
      <c r="A12" s="15"/>
      <c r="B12" s="24" t="s">
        <v>184</v>
      </c>
      <c r="C12" s="17">
        <f>C10+C11</f>
        <v>3309000</v>
      </c>
      <c r="D12" s="17">
        <f t="shared" ref="D12:I12" si="6">D10+D11</f>
        <v>3303000</v>
      </c>
      <c r="E12" s="17">
        <f t="shared" si="6"/>
        <v>0</v>
      </c>
      <c r="F12" s="17">
        <f t="shared" si="6"/>
        <v>0</v>
      </c>
      <c r="G12" s="17">
        <f t="shared" si="6"/>
        <v>6000</v>
      </c>
      <c r="H12" s="17">
        <f t="shared" si="6"/>
        <v>0</v>
      </c>
      <c r="I12" s="17">
        <f t="shared" si="6"/>
        <v>0</v>
      </c>
      <c r="J12" s="29"/>
      <c r="K12" s="29"/>
      <c r="L12" s="29"/>
    </row>
    <row r="13" spans="1:12" s="3" customFormat="1" ht="30" customHeight="1" x14ac:dyDescent="0.25">
      <c r="A13" s="7" t="s">
        <v>120</v>
      </c>
      <c r="B13" s="4" t="s">
        <v>4</v>
      </c>
      <c r="C13" s="34">
        <f>SUM(D13:I13)</f>
        <v>9000</v>
      </c>
      <c r="D13" s="18">
        <v>3000</v>
      </c>
      <c r="E13" s="18">
        <v>0</v>
      </c>
      <c r="F13" s="18">
        <v>0</v>
      </c>
      <c r="G13" s="18">
        <v>6000</v>
      </c>
      <c r="H13" s="18">
        <v>0</v>
      </c>
      <c r="I13" s="18">
        <v>0</v>
      </c>
      <c r="J13" s="29"/>
      <c r="K13" s="29"/>
      <c r="L13" s="29"/>
    </row>
    <row r="14" spans="1:12" s="3" customFormat="1" ht="30" customHeight="1" x14ac:dyDescent="0.25">
      <c r="A14" s="7"/>
      <c r="B14" s="26" t="s">
        <v>183</v>
      </c>
      <c r="C14" s="34">
        <f>SUM(D14:I14)</f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29"/>
      <c r="K14" s="29"/>
      <c r="L14" s="29"/>
    </row>
    <row r="15" spans="1:12" s="3" customFormat="1" ht="30" customHeight="1" x14ac:dyDescent="0.25">
      <c r="A15" s="15"/>
      <c r="B15" s="26" t="s">
        <v>184</v>
      </c>
      <c r="C15" s="34">
        <f>C13+C14</f>
        <v>9000</v>
      </c>
      <c r="D15" s="18">
        <f t="shared" ref="D15:I15" si="7">D13+D14</f>
        <v>3000</v>
      </c>
      <c r="E15" s="18">
        <f t="shared" si="7"/>
        <v>0</v>
      </c>
      <c r="F15" s="18">
        <f t="shared" si="7"/>
        <v>0</v>
      </c>
      <c r="G15" s="18">
        <f t="shared" si="7"/>
        <v>6000</v>
      </c>
      <c r="H15" s="18">
        <f t="shared" si="7"/>
        <v>0</v>
      </c>
      <c r="I15" s="18">
        <f t="shared" si="7"/>
        <v>0</v>
      </c>
      <c r="J15" s="29"/>
      <c r="K15" s="29"/>
      <c r="L15" s="29"/>
    </row>
    <row r="16" spans="1:12" s="3" customFormat="1" ht="30" customHeight="1" x14ac:dyDescent="0.25">
      <c r="A16" s="7" t="s">
        <v>121</v>
      </c>
      <c r="B16" s="4" t="s">
        <v>5</v>
      </c>
      <c r="C16" s="34">
        <f>SUM(D16:I16)</f>
        <v>3300000</v>
      </c>
      <c r="D16" s="18">
        <v>3300000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29"/>
      <c r="K16" s="29"/>
      <c r="L16" s="29"/>
    </row>
    <row r="17" spans="1:12" s="3" customFormat="1" ht="30" customHeight="1" x14ac:dyDescent="0.25">
      <c r="A17" s="7"/>
      <c r="B17" s="26" t="s">
        <v>183</v>
      </c>
      <c r="C17" s="34">
        <f>SUM(D17:I17)</f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29"/>
      <c r="K17" s="29"/>
      <c r="L17" s="29"/>
    </row>
    <row r="18" spans="1:12" s="3" customFormat="1" ht="30" customHeight="1" x14ac:dyDescent="0.25">
      <c r="A18" s="7"/>
      <c r="B18" s="26" t="s">
        <v>184</v>
      </c>
      <c r="C18" s="34">
        <f>C16+C17</f>
        <v>3300000</v>
      </c>
      <c r="D18" s="18">
        <f t="shared" ref="D18:I18" si="8">D16+D17</f>
        <v>3300000</v>
      </c>
      <c r="E18" s="18">
        <f t="shared" si="8"/>
        <v>0</v>
      </c>
      <c r="F18" s="18">
        <f t="shared" si="8"/>
        <v>0</v>
      </c>
      <c r="G18" s="18">
        <f t="shared" si="8"/>
        <v>0</v>
      </c>
      <c r="H18" s="18">
        <f t="shared" si="8"/>
        <v>0</v>
      </c>
      <c r="I18" s="18">
        <f t="shared" si="8"/>
        <v>0</v>
      </c>
      <c r="J18" s="29"/>
      <c r="K18" s="29"/>
      <c r="L18" s="29"/>
    </row>
    <row r="19" spans="1:12" s="3" customFormat="1" ht="30" customHeight="1" x14ac:dyDescent="0.25">
      <c r="A19" s="7" t="s">
        <v>122</v>
      </c>
      <c r="B19" s="4" t="s">
        <v>6</v>
      </c>
      <c r="C19" s="34">
        <f>SUM(D19:I19)</f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29"/>
      <c r="K19" s="29"/>
      <c r="L19" s="29"/>
    </row>
    <row r="20" spans="1:12" s="3" customFormat="1" ht="30" customHeight="1" x14ac:dyDescent="0.25">
      <c r="A20" s="7"/>
      <c r="B20" s="26" t="s">
        <v>183</v>
      </c>
      <c r="C20" s="34">
        <f>SUM(D20:I20)</f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29"/>
      <c r="K20" s="29"/>
      <c r="L20" s="29"/>
    </row>
    <row r="21" spans="1:12" s="3" customFormat="1" ht="30" customHeight="1" x14ac:dyDescent="0.25">
      <c r="A21" s="7"/>
      <c r="B21" s="26" t="s">
        <v>184</v>
      </c>
      <c r="C21" s="34">
        <f>C19+C20</f>
        <v>0</v>
      </c>
      <c r="D21" s="18">
        <f t="shared" ref="D21:I21" si="9">D19+D20</f>
        <v>0</v>
      </c>
      <c r="E21" s="18">
        <f t="shared" si="9"/>
        <v>0</v>
      </c>
      <c r="F21" s="18">
        <f t="shared" si="9"/>
        <v>0</v>
      </c>
      <c r="G21" s="18">
        <f t="shared" si="9"/>
        <v>0</v>
      </c>
      <c r="H21" s="18">
        <f t="shared" si="9"/>
        <v>0</v>
      </c>
      <c r="I21" s="18">
        <f t="shared" si="9"/>
        <v>0</v>
      </c>
      <c r="J21" s="29"/>
      <c r="K21" s="29"/>
      <c r="L21" s="29"/>
    </row>
    <row r="22" spans="1:12" s="3" customFormat="1" ht="30" customHeight="1" x14ac:dyDescent="0.25">
      <c r="A22" s="7" t="s">
        <v>123</v>
      </c>
      <c r="B22" s="4" t="s">
        <v>7</v>
      </c>
      <c r="C22" s="34">
        <f t="shared" ref="C22:C23" si="10">SUM(D22:I22)</f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29"/>
      <c r="K22" s="29"/>
      <c r="L22" s="29"/>
    </row>
    <row r="23" spans="1:12" s="3" customFormat="1" ht="30" customHeight="1" x14ac:dyDescent="0.25">
      <c r="A23" s="7"/>
      <c r="B23" s="26" t="s">
        <v>183</v>
      </c>
      <c r="C23" s="34">
        <f t="shared" si="10"/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29"/>
      <c r="K23" s="29"/>
      <c r="L23" s="29"/>
    </row>
    <row r="24" spans="1:12" s="3" customFormat="1" ht="30" customHeight="1" x14ac:dyDescent="0.25">
      <c r="A24" s="7"/>
      <c r="B24" s="26" t="s">
        <v>184</v>
      </c>
      <c r="C24" s="34">
        <f>C22+C23</f>
        <v>0</v>
      </c>
      <c r="D24" s="18">
        <f t="shared" ref="D24:I24" si="11">D22+D23</f>
        <v>0</v>
      </c>
      <c r="E24" s="18">
        <f t="shared" si="11"/>
        <v>0</v>
      </c>
      <c r="F24" s="18">
        <f t="shared" si="11"/>
        <v>0</v>
      </c>
      <c r="G24" s="18">
        <f t="shared" si="11"/>
        <v>0</v>
      </c>
      <c r="H24" s="18">
        <f t="shared" si="11"/>
        <v>0</v>
      </c>
      <c r="I24" s="18">
        <f t="shared" si="11"/>
        <v>0</v>
      </c>
      <c r="J24" s="29"/>
      <c r="K24" s="29"/>
      <c r="L24" s="29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14311674.6</v>
      </c>
      <c r="D25" s="17">
        <f t="shared" si="12"/>
        <v>2490353.66</v>
      </c>
      <c r="E25" s="17">
        <f t="shared" si="12"/>
        <v>1402810</v>
      </c>
      <c r="F25" s="17">
        <f t="shared" si="12"/>
        <v>5348452.34</v>
      </c>
      <c r="G25" s="17">
        <f t="shared" si="12"/>
        <v>2049710</v>
      </c>
      <c r="H25" s="17">
        <f t="shared" si="12"/>
        <v>601705</v>
      </c>
      <c r="I25" s="17">
        <f t="shared" si="12"/>
        <v>2418643.6</v>
      </c>
      <c r="J25" s="29"/>
      <c r="K25" s="29"/>
      <c r="L25" s="29"/>
    </row>
    <row r="26" spans="1:12" s="3" customFormat="1" ht="30" customHeight="1" x14ac:dyDescent="0.25">
      <c r="A26" s="15"/>
      <c r="B26" s="24" t="s">
        <v>183</v>
      </c>
      <c r="C26" s="17">
        <f>C29+C32+C35</f>
        <v>2149222.23</v>
      </c>
      <c r="D26" s="17">
        <f>D29+D32+D35</f>
        <v>28680</v>
      </c>
      <c r="E26" s="17">
        <f t="shared" si="12"/>
        <v>0</v>
      </c>
      <c r="F26" s="17">
        <f t="shared" si="12"/>
        <v>2149222.23</v>
      </c>
      <c r="G26" s="17">
        <f t="shared" si="12"/>
        <v>0</v>
      </c>
      <c r="H26" s="17">
        <f t="shared" si="12"/>
        <v>-29280</v>
      </c>
      <c r="I26" s="17">
        <f t="shared" si="12"/>
        <v>600</v>
      </c>
      <c r="J26" s="29"/>
      <c r="K26" s="29"/>
      <c r="L26" s="29"/>
    </row>
    <row r="27" spans="1:12" s="3" customFormat="1" ht="30" customHeight="1" x14ac:dyDescent="0.25">
      <c r="A27" s="15"/>
      <c r="B27" s="24" t="s">
        <v>184</v>
      </c>
      <c r="C27" s="17">
        <f>C25+C26</f>
        <v>16460896.83</v>
      </c>
      <c r="D27" s="17">
        <f t="shared" ref="D27:I27" si="13">D25+D26</f>
        <v>2519033.66</v>
      </c>
      <c r="E27" s="17">
        <f t="shared" si="13"/>
        <v>1402810</v>
      </c>
      <c r="F27" s="17">
        <f t="shared" si="13"/>
        <v>7497674.5700000003</v>
      </c>
      <c r="G27" s="17">
        <f t="shared" si="13"/>
        <v>2049710</v>
      </c>
      <c r="H27" s="17">
        <f t="shared" si="13"/>
        <v>572425</v>
      </c>
      <c r="I27" s="17">
        <f t="shared" si="13"/>
        <v>2419243.6</v>
      </c>
      <c r="J27" s="29"/>
      <c r="K27" s="29"/>
      <c r="L27" s="29"/>
    </row>
    <row r="28" spans="1:12" s="3" customFormat="1" ht="30" customHeight="1" x14ac:dyDescent="0.25">
      <c r="A28" s="19" t="s">
        <v>124</v>
      </c>
      <c r="B28" s="20" t="s">
        <v>9</v>
      </c>
      <c r="C28" s="34">
        <f t="shared" ref="C28:C29" si="14">SUM(D28:I28)</f>
        <v>11411674.6</v>
      </c>
      <c r="D28" s="32">
        <v>1087353.6599999999</v>
      </c>
      <c r="E28" s="32">
        <v>1252810</v>
      </c>
      <c r="F28" s="32">
        <v>5348452.34</v>
      </c>
      <c r="G28" s="32">
        <v>936710</v>
      </c>
      <c r="H28" s="32">
        <v>371705</v>
      </c>
      <c r="I28" s="32">
        <v>2414643.6</v>
      </c>
      <c r="J28" s="29"/>
      <c r="K28" s="29"/>
      <c r="L28" s="29"/>
    </row>
    <row r="29" spans="1:12" s="3" customFormat="1" ht="30" customHeight="1" x14ac:dyDescent="0.25">
      <c r="A29" s="19"/>
      <c r="B29" s="26" t="s">
        <v>183</v>
      </c>
      <c r="C29" s="34">
        <f t="shared" si="14"/>
        <v>2149222.23</v>
      </c>
      <c r="D29" s="32">
        <v>28680</v>
      </c>
      <c r="E29" s="32">
        <v>0</v>
      </c>
      <c r="F29" s="32">
        <v>2149222.23</v>
      </c>
      <c r="G29" s="32">
        <v>0</v>
      </c>
      <c r="H29" s="32">
        <v>-29280</v>
      </c>
      <c r="I29" s="32">
        <v>600</v>
      </c>
      <c r="J29" s="29"/>
      <c r="K29" s="29"/>
      <c r="L29" s="29"/>
    </row>
    <row r="30" spans="1:12" s="3" customFormat="1" ht="30" customHeight="1" x14ac:dyDescent="0.25">
      <c r="A30" s="19"/>
      <c r="B30" s="26" t="s">
        <v>184</v>
      </c>
      <c r="C30" s="34">
        <f>SUM(C28:C29)</f>
        <v>13560896.83</v>
      </c>
      <c r="D30" s="18">
        <f t="shared" ref="D30:I30" si="15">SUM(D28:D29)</f>
        <v>1116033.6599999999</v>
      </c>
      <c r="E30" s="18">
        <f t="shared" si="15"/>
        <v>1252810</v>
      </c>
      <c r="F30" s="18">
        <f t="shared" si="15"/>
        <v>7497674.5700000003</v>
      </c>
      <c r="G30" s="18">
        <f t="shared" si="15"/>
        <v>936710</v>
      </c>
      <c r="H30" s="18">
        <f t="shared" si="15"/>
        <v>342425</v>
      </c>
      <c r="I30" s="18">
        <f t="shared" si="15"/>
        <v>2415243.6</v>
      </c>
      <c r="J30" s="29"/>
      <c r="K30" s="29"/>
      <c r="L30" s="29"/>
    </row>
    <row r="31" spans="1:12" s="3" customFormat="1" ht="30" customHeight="1" x14ac:dyDescent="0.25">
      <c r="A31" s="7" t="s">
        <v>125</v>
      </c>
      <c r="B31" s="4" t="s">
        <v>10</v>
      </c>
      <c r="C31" s="34">
        <f t="shared" ref="C31:C32" si="16">SUM(D31:I31)</f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29"/>
      <c r="K31" s="29"/>
      <c r="L31" s="29"/>
    </row>
    <row r="32" spans="1:12" s="3" customFormat="1" ht="30" customHeight="1" x14ac:dyDescent="0.25">
      <c r="A32" s="7"/>
      <c r="B32" s="26" t="s">
        <v>183</v>
      </c>
      <c r="C32" s="34">
        <f t="shared" si="16"/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29"/>
      <c r="K32" s="29"/>
      <c r="L32" s="29"/>
    </row>
    <row r="33" spans="1:12" s="3" customFormat="1" ht="30" customHeight="1" x14ac:dyDescent="0.25">
      <c r="A33" s="7"/>
      <c r="B33" s="26" t="s">
        <v>184</v>
      </c>
      <c r="C33" s="34">
        <f>C31+C32</f>
        <v>0</v>
      </c>
      <c r="D33" s="18">
        <f t="shared" ref="D33:I33" si="17">D31+D32</f>
        <v>0</v>
      </c>
      <c r="E33" s="18">
        <f t="shared" si="17"/>
        <v>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29"/>
      <c r="K33" s="29"/>
      <c r="L33" s="29"/>
    </row>
    <row r="34" spans="1:12" s="3" customFormat="1" ht="30" customHeight="1" x14ac:dyDescent="0.25">
      <c r="A34" s="7" t="s">
        <v>126</v>
      </c>
      <c r="B34" s="4" t="s">
        <v>11</v>
      </c>
      <c r="C34" s="34">
        <f t="shared" ref="C34:C35" si="18">SUM(D34:I34)</f>
        <v>2900000</v>
      </c>
      <c r="D34" s="18">
        <v>1403000</v>
      </c>
      <c r="E34" s="18">
        <v>150000</v>
      </c>
      <c r="F34" s="18">
        <v>0</v>
      </c>
      <c r="G34" s="18">
        <v>1113000</v>
      </c>
      <c r="H34" s="18">
        <v>230000</v>
      </c>
      <c r="I34" s="18">
        <v>4000</v>
      </c>
      <c r="J34" s="29"/>
      <c r="K34" s="29"/>
      <c r="L34" s="29"/>
    </row>
    <row r="35" spans="1:12" s="3" customFormat="1" ht="30" customHeight="1" x14ac:dyDescent="0.25">
      <c r="A35" s="7"/>
      <c r="B35" s="26" t="s">
        <v>183</v>
      </c>
      <c r="C35" s="34">
        <f t="shared" si="18"/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29"/>
      <c r="K35" s="29"/>
      <c r="L35" s="29"/>
    </row>
    <row r="36" spans="1:12" s="3" customFormat="1" ht="30" customHeight="1" x14ac:dyDescent="0.25">
      <c r="A36" s="7"/>
      <c r="B36" s="26" t="s">
        <v>184</v>
      </c>
      <c r="C36" s="34">
        <f>C34+C35</f>
        <v>2900000</v>
      </c>
      <c r="D36" s="18">
        <f t="shared" ref="D36:I36" si="19">D34+D35</f>
        <v>1403000</v>
      </c>
      <c r="E36" s="18">
        <f t="shared" si="19"/>
        <v>150000</v>
      </c>
      <c r="F36" s="18">
        <f t="shared" si="19"/>
        <v>0</v>
      </c>
      <c r="G36" s="18">
        <f t="shared" si="19"/>
        <v>1113000</v>
      </c>
      <c r="H36" s="18">
        <f t="shared" si="19"/>
        <v>230000</v>
      </c>
      <c r="I36" s="18">
        <f t="shared" si="19"/>
        <v>4000</v>
      </c>
      <c r="J36" s="29"/>
      <c r="K36" s="29"/>
      <c r="L36" s="29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659000</v>
      </c>
      <c r="D37" s="17">
        <f t="shared" ref="D37:I38" si="20">D40+D43+D46+D49</f>
        <v>26000</v>
      </c>
      <c r="E37" s="17">
        <f t="shared" si="20"/>
        <v>93000</v>
      </c>
      <c r="F37" s="17">
        <f t="shared" si="20"/>
        <v>503000</v>
      </c>
      <c r="G37" s="17">
        <f t="shared" si="20"/>
        <v>22000</v>
      </c>
      <c r="H37" s="17">
        <f t="shared" si="20"/>
        <v>10000</v>
      </c>
      <c r="I37" s="17">
        <f t="shared" si="20"/>
        <v>5000</v>
      </c>
      <c r="J37" s="29"/>
      <c r="K37" s="29"/>
      <c r="L37" s="29"/>
    </row>
    <row r="38" spans="1:12" s="3" customFormat="1" ht="30" customHeight="1" x14ac:dyDescent="0.25">
      <c r="A38" s="15"/>
      <c r="B38" s="24" t="s">
        <v>183</v>
      </c>
      <c r="C38" s="17">
        <f>C41+C44+C47+C50</f>
        <v>0</v>
      </c>
      <c r="D38" s="17">
        <f>D41+D44+D47+D50</f>
        <v>0</v>
      </c>
      <c r="E38" s="17">
        <f t="shared" si="20"/>
        <v>0</v>
      </c>
      <c r="F38" s="17">
        <f t="shared" si="20"/>
        <v>0</v>
      </c>
      <c r="G38" s="17">
        <f t="shared" si="20"/>
        <v>0</v>
      </c>
      <c r="H38" s="17">
        <f t="shared" si="20"/>
        <v>0</v>
      </c>
      <c r="I38" s="17">
        <f t="shared" si="20"/>
        <v>0</v>
      </c>
      <c r="J38" s="29"/>
      <c r="K38" s="29"/>
      <c r="L38" s="29"/>
    </row>
    <row r="39" spans="1:12" s="3" customFormat="1" ht="30" customHeight="1" x14ac:dyDescent="0.25">
      <c r="A39" s="15"/>
      <c r="B39" s="24" t="s">
        <v>184</v>
      </c>
      <c r="C39" s="17">
        <f>C37+C38</f>
        <v>659000</v>
      </c>
      <c r="D39" s="17">
        <f t="shared" ref="D39:I39" si="21">D37+D38</f>
        <v>26000</v>
      </c>
      <c r="E39" s="17">
        <f t="shared" si="21"/>
        <v>93000</v>
      </c>
      <c r="F39" s="17">
        <f t="shared" si="21"/>
        <v>503000</v>
      </c>
      <c r="G39" s="17">
        <f t="shared" si="21"/>
        <v>22000</v>
      </c>
      <c r="H39" s="17">
        <f t="shared" si="21"/>
        <v>10000</v>
      </c>
      <c r="I39" s="17">
        <f t="shared" si="21"/>
        <v>5000</v>
      </c>
      <c r="J39" s="29"/>
      <c r="K39" s="29"/>
      <c r="L39" s="29"/>
    </row>
    <row r="40" spans="1:12" s="3" customFormat="1" ht="30" customHeight="1" x14ac:dyDescent="0.25">
      <c r="A40" s="7" t="s">
        <v>127</v>
      </c>
      <c r="B40" s="4" t="s">
        <v>13</v>
      </c>
      <c r="C40" s="34">
        <f>SUM(D40:I40)</f>
        <v>10000</v>
      </c>
      <c r="D40" s="18">
        <v>8000</v>
      </c>
      <c r="E40" s="18">
        <v>0</v>
      </c>
      <c r="F40" s="18">
        <v>0</v>
      </c>
      <c r="G40" s="18">
        <v>2000</v>
      </c>
      <c r="H40" s="18">
        <v>0</v>
      </c>
      <c r="I40" s="18">
        <v>0</v>
      </c>
      <c r="J40" s="29"/>
      <c r="K40" s="29"/>
      <c r="L40" s="29"/>
    </row>
    <row r="41" spans="1:12" s="3" customFormat="1" ht="30" customHeight="1" x14ac:dyDescent="0.25">
      <c r="A41" s="7"/>
      <c r="B41" s="26" t="s">
        <v>183</v>
      </c>
      <c r="C41" s="34">
        <f t="shared" ref="C41" si="22">SUM(D41:I41)</f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29"/>
      <c r="K41" s="29"/>
      <c r="L41" s="29"/>
    </row>
    <row r="42" spans="1:12" s="3" customFormat="1" ht="30" customHeight="1" x14ac:dyDescent="0.25">
      <c r="A42" s="7"/>
      <c r="B42" s="26" t="s">
        <v>184</v>
      </c>
      <c r="C42" s="34">
        <f>C40+C41</f>
        <v>10000</v>
      </c>
      <c r="D42" s="18">
        <f>D40+D41</f>
        <v>8000</v>
      </c>
      <c r="E42" s="18">
        <f t="shared" ref="E42:I42" si="23">E40+E41</f>
        <v>0</v>
      </c>
      <c r="F42" s="18">
        <f t="shared" si="23"/>
        <v>0</v>
      </c>
      <c r="G42" s="18">
        <f t="shared" si="23"/>
        <v>2000</v>
      </c>
      <c r="H42" s="18">
        <f t="shared" si="23"/>
        <v>0</v>
      </c>
      <c r="I42" s="18">
        <f t="shared" si="23"/>
        <v>0</v>
      </c>
      <c r="J42" s="29"/>
      <c r="K42" s="29"/>
      <c r="L42" s="29"/>
    </row>
    <row r="43" spans="1:12" s="3" customFormat="1" ht="30" customHeight="1" x14ac:dyDescent="0.25">
      <c r="A43" s="7" t="s">
        <v>128</v>
      </c>
      <c r="B43" s="4" t="s">
        <v>14</v>
      </c>
      <c r="C43" s="34">
        <f t="shared" ref="C43:C44" si="24">SUM(D43:I43)</f>
        <v>2000</v>
      </c>
      <c r="D43" s="18">
        <v>0</v>
      </c>
      <c r="E43" s="18">
        <v>0</v>
      </c>
      <c r="F43" s="18">
        <v>2000</v>
      </c>
      <c r="G43" s="18">
        <v>0</v>
      </c>
      <c r="H43" s="18">
        <v>0</v>
      </c>
      <c r="I43" s="18">
        <v>0</v>
      </c>
      <c r="J43" s="29"/>
      <c r="K43" s="29"/>
      <c r="L43" s="29"/>
    </row>
    <row r="44" spans="1:12" s="3" customFormat="1" ht="30" customHeight="1" x14ac:dyDescent="0.25">
      <c r="A44" s="7"/>
      <c r="B44" s="26" t="s">
        <v>183</v>
      </c>
      <c r="C44" s="34">
        <f t="shared" si="24"/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29"/>
      <c r="K44" s="29"/>
      <c r="L44" s="29"/>
    </row>
    <row r="45" spans="1:12" s="3" customFormat="1" ht="30" customHeight="1" x14ac:dyDescent="0.25">
      <c r="A45" s="7"/>
      <c r="B45" s="26" t="s">
        <v>184</v>
      </c>
      <c r="C45" s="34">
        <f>C43+C44</f>
        <v>2000</v>
      </c>
      <c r="D45" s="18">
        <v>0</v>
      </c>
      <c r="E45" s="18">
        <f t="shared" ref="E45:I45" si="25">E43+E44</f>
        <v>0</v>
      </c>
      <c r="F45" s="18">
        <f t="shared" si="25"/>
        <v>2000</v>
      </c>
      <c r="G45" s="18">
        <f t="shared" si="25"/>
        <v>0</v>
      </c>
      <c r="H45" s="18">
        <f t="shared" si="25"/>
        <v>0</v>
      </c>
      <c r="I45" s="18">
        <f t="shared" si="25"/>
        <v>0</v>
      </c>
      <c r="J45" s="29"/>
      <c r="K45" s="29"/>
      <c r="L45" s="29"/>
    </row>
    <row r="46" spans="1:12" s="3" customFormat="1" ht="30" customHeight="1" x14ac:dyDescent="0.25">
      <c r="A46" s="7" t="s">
        <v>129</v>
      </c>
      <c r="B46" s="4" t="s">
        <v>190</v>
      </c>
      <c r="C46" s="34">
        <f t="shared" ref="C46:C47" si="26">SUM(D46:I46)</f>
        <v>509000</v>
      </c>
      <c r="D46" s="18">
        <v>6000</v>
      </c>
      <c r="E46" s="18">
        <v>3000</v>
      </c>
      <c r="F46" s="18">
        <v>500000</v>
      </c>
      <c r="G46" s="18">
        <v>0</v>
      </c>
      <c r="H46" s="18">
        <v>0</v>
      </c>
      <c r="I46" s="18">
        <v>0</v>
      </c>
      <c r="J46" s="29"/>
      <c r="K46" s="29"/>
      <c r="L46" s="29"/>
    </row>
    <row r="47" spans="1:12" s="3" customFormat="1" ht="30" customHeight="1" x14ac:dyDescent="0.25">
      <c r="A47" s="7"/>
      <c r="B47" s="26" t="s">
        <v>183</v>
      </c>
      <c r="C47" s="34">
        <f t="shared" si="26"/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29"/>
      <c r="K47" s="29"/>
      <c r="L47" s="29"/>
    </row>
    <row r="48" spans="1:12" s="3" customFormat="1" ht="30" customHeight="1" x14ac:dyDescent="0.25">
      <c r="A48" s="7"/>
      <c r="B48" s="26" t="s">
        <v>184</v>
      </c>
      <c r="C48" s="34">
        <f>C46+C47</f>
        <v>509000</v>
      </c>
      <c r="D48" s="18">
        <f t="shared" ref="D48:I48" si="27">D46+D47</f>
        <v>6000</v>
      </c>
      <c r="E48" s="18">
        <f t="shared" si="27"/>
        <v>3000</v>
      </c>
      <c r="F48" s="18">
        <f t="shared" si="27"/>
        <v>500000</v>
      </c>
      <c r="G48" s="18">
        <f t="shared" si="27"/>
        <v>0</v>
      </c>
      <c r="H48" s="18">
        <f t="shared" si="27"/>
        <v>0</v>
      </c>
      <c r="I48" s="18">
        <f t="shared" si="27"/>
        <v>0</v>
      </c>
      <c r="J48" s="29"/>
      <c r="K48" s="29"/>
      <c r="L48" s="29"/>
    </row>
    <row r="49" spans="1:12" s="3" customFormat="1" ht="30" customHeight="1" x14ac:dyDescent="0.25">
      <c r="A49" s="7" t="s">
        <v>130</v>
      </c>
      <c r="B49" s="4" t="s">
        <v>16</v>
      </c>
      <c r="C49" s="34">
        <f t="shared" ref="C49:C50" si="28">SUM(D49:I49)</f>
        <v>138000</v>
      </c>
      <c r="D49" s="18">
        <v>12000</v>
      </c>
      <c r="E49" s="18">
        <v>90000</v>
      </c>
      <c r="F49" s="18">
        <v>1000</v>
      </c>
      <c r="G49" s="18">
        <v>20000</v>
      </c>
      <c r="H49" s="18">
        <v>10000</v>
      </c>
      <c r="I49" s="18">
        <v>5000</v>
      </c>
      <c r="J49" s="29"/>
      <c r="K49" s="29"/>
      <c r="L49" s="29"/>
    </row>
    <row r="50" spans="1:12" s="3" customFormat="1" ht="30" customHeight="1" x14ac:dyDescent="0.25">
      <c r="A50" s="7"/>
      <c r="B50" s="26" t="s">
        <v>183</v>
      </c>
      <c r="C50" s="34">
        <f t="shared" si="28"/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29"/>
      <c r="K50" s="29"/>
      <c r="L50" s="29"/>
    </row>
    <row r="51" spans="1:12" s="3" customFormat="1" ht="30" customHeight="1" x14ac:dyDescent="0.25">
      <c r="A51" s="7"/>
      <c r="B51" s="26" t="s">
        <v>184</v>
      </c>
      <c r="C51" s="34">
        <f>C49+C50</f>
        <v>138000</v>
      </c>
      <c r="D51" s="18">
        <f t="shared" ref="D51:I51" si="29">D49+D50</f>
        <v>12000</v>
      </c>
      <c r="E51" s="18">
        <f t="shared" si="29"/>
        <v>90000</v>
      </c>
      <c r="F51" s="18">
        <f t="shared" si="29"/>
        <v>1000</v>
      </c>
      <c r="G51" s="18">
        <f t="shared" si="29"/>
        <v>20000</v>
      </c>
      <c r="H51" s="18">
        <f t="shared" si="29"/>
        <v>10000</v>
      </c>
      <c r="I51" s="18">
        <f t="shared" si="29"/>
        <v>5000</v>
      </c>
      <c r="J51" s="29"/>
      <c r="K51" s="29"/>
      <c r="L51" s="29"/>
    </row>
    <row r="52" spans="1:12" s="3" customFormat="1" ht="30" customHeight="1" x14ac:dyDescent="0.25">
      <c r="A52" s="21"/>
      <c r="B52" s="5" t="s">
        <v>17</v>
      </c>
      <c r="C52" s="6">
        <f>C4+C10+C25+C37</f>
        <v>20879674.600000001</v>
      </c>
      <c r="D52" s="6">
        <f t="shared" ref="D52:I52" si="30">D4+D10+D25+D37</f>
        <v>5819353.6600000001</v>
      </c>
      <c r="E52" s="6">
        <f t="shared" si="30"/>
        <v>1495810</v>
      </c>
      <c r="F52" s="6">
        <f t="shared" si="30"/>
        <v>8451452.3399999999</v>
      </c>
      <c r="G52" s="6">
        <f t="shared" si="30"/>
        <v>2077710</v>
      </c>
      <c r="H52" s="6">
        <f t="shared" si="30"/>
        <v>611705</v>
      </c>
      <c r="I52" s="6">
        <f t="shared" si="30"/>
        <v>2423643.6</v>
      </c>
      <c r="J52" s="33"/>
      <c r="K52" s="29"/>
      <c r="L52" s="29"/>
    </row>
    <row r="53" spans="1:12" s="3" customFormat="1" ht="30" customHeight="1" x14ac:dyDescent="0.25">
      <c r="A53" s="21"/>
      <c r="B53" s="25" t="s">
        <v>183</v>
      </c>
      <c r="C53" s="6">
        <f t="shared" ref="C53:I53" si="31">C5+C11+C26+C38</f>
        <v>2149222.23</v>
      </c>
      <c r="D53" s="6">
        <f t="shared" si="31"/>
        <v>28680</v>
      </c>
      <c r="E53" s="6">
        <f t="shared" si="31"/>
        <v>0</v>
      </c>
      <c r="F53" s="6">
        <f t="shared" si="31"/>
        <v>2149222.23</v>
      </c>
      <c r="G53" s="6">
        <f t="shared" si="31"/>
        <v>0</v>
      </c>
      <c r="H53" s="6">
        <f t="shared" si="31"/>
        <v>-29280</v>
      </c>
      <c r="I53" s="6">
        <f t="shared" si="31"/>
        <v>600</v>
      </c>
      <c r="J53" s="33"/>
      <c r="K53" s="29"/>
      <c r="L53" s="29"/>
    </row>
    <row r="54" spans="1:12" s="3" customFormat="1" ht="30" customHeight="1" x14ac:dyDescent="0.25">
      <c r="A54" s="21"/>
      <c r="B54" s="25" t="s">
        <v>184</v>
      </c>
      <c r="C54" s="6">
        <f>C52+C53</f>
        <v>23028896.830000002</v>
      </c>
      <c r="D54" s="6">
        <f t="shared" ref="D54:I54" si="32">D52+D53</f>
        <v>5848033.6600000001</v>
      </c>
      <c r="E54" s="6">
        <f t="shared" si="32"/>
        <v>1495810</v>
      </c>
      <c r="F54" s="6">
        <f t="shared" si="32"/>
        <v>10600674.57</v>
      </c>
      <c r="G54" s="6">
        <f t="shared" si="32"/>
        <v>2077710</v>
      </c>
      <c r="H54" s="6">
        <f t="shared" si="32"/>
        <v>582425</v>
      </c>
      <c r="I54" s="6">
        <f t="shared" si="32"/>
        <v>2424243.6</v>
      </c>
      <c r="J54" s="33"/>
      <c r="K54" s="29"/>
      <c r="L54" s="29"/>
    </row>
    <row r="55" spans="1:12" s="3" customFormat="1" ht="9.9499999999999993" customHeight="1" x14ac:dyDescent="0.25">
      <c r="A55" s="22"/>
      <c r="B55" s="9"/>
      <c r="C55" s="10"/>
      <c r="D55" s="10"/>
      <c r="E55" s="10"/>
      <c r="F55" s="10"/>
      <c r="G55" s="10"/>
      <c r="H55" s="10"/>
      <c r="I55" s="10"/>
      <c r="J55" s="29"/>
      <c r="K55" s="29"/>
      <c r="L55" s="29"/>
    </row>
    <row r="56" spans="1:12" s="3" customFormat="1" ht="30" customHeight="1" x14ac:dyDescent="0.25">
      <c r="A56" s="8" t="s">
        <v>18</v>
      </c>
      <c r="B56" s="5" t="s">
        <v>19</v>
      </c>
      <c r="C56" s="23"/>
      <c r="D56" s="23"/>
      <c r="E56" s="23"/>
      <c r="F56" s="23"/>
      <c r="G56" s="23"/>
      <c r="H56" s="23"/>
      <c r="I56" s="23"/>
      <c r="J56" s="29"/>
      <c r="K56" s="29"/>
      <c r="L56" s="29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80000</v>
      </c>
      <c r="D57" s="17">
        <f t="shared" ref="D57:I57" si="33">SUM(D60+D63)</f>
        <v>50500</v>
      </c>
      <c r="E57" s="17">
        <f t="shared" si="33"/>
        <v>5000</v>
      </c>
      <c r="F57" s="17">
        <f t="shared" si="33"/>
        <v>2000</v>
      </c>
      <c r="G57" s="17">
        <f t="shared" si="33"/>
        <v>14000</v>
      </c>
      <c r="H57" s="17">
        <f t="shared" si="33"/>
        <v>3000</v>
      </c>
      <c r="I57" s="17">
        <f t="shared" si="33"/>
        <v>5500</v>
      </c>
      <c r="J57" s="29"/>
      <c r="K57" s="29"/>
      <c r="L57" s="29"/>
    </row>
    <row r="58" spans="1:12" s="3" customFormat="1" ht="30" customHeight="1" x14ac:dyDescent="0.25">
      <c r="A58" s="15"/>
      <c r="B58" s="24" t="s">
        <v>183</v>
      </c>
      <c r="C58" s="17">
        <f>C61+C64</f>
        <v>0</v>
      </c>
      <c r="D58" s="17">
        <f>D61+D64</f>
        <v>0</v>
      </c>
      <c r="E58" s="17">
        <f t="shared" ref="E58:I58" si="34">E61+E64</f>
        <v>0</v>
      </c>
      <c r="F58" s="17">
        <f t="shared" si="34"/>
        <v>0</v>
      </c>
      <c r="G58" s="17">
        <f t="shared" si="34"/>
        <v>0</v>
      </c>
      <c r="H58" s="17">
        <f t="shared" si="34"/>
        <v>0</v>
      </c>
      <c r="I58" s="17">
        <f t="shared" si="34"/>
        <v>0</v>
      </c>
      <c r="J58" s="29"/>
      <c r="K58" s="29"/>
      <c r="L58" s="29"/>
    </row>
    <row r="59" spans="1:12" s="3" customFormat="1" ht="30" customHeight="1" x14ac:dyDescent="0.25">
      <c r="A59" s="15"/>
      <c r="B59" s="24" t="s">
        <v>184</v>
      </c>
      <c r="C59" s="17">
        <f>C57+C58</f>
        <v>80000</v>
      </c>
      <c r="D59" s="17">
        <f t="shared" ref="D59:I59" si="35">D57+D58</f>
        <v>50500</v>
      </c>
      <c r="E59" s="17">
        <f t="shared" si="35"/>
        <v>5000</v>
      </c>
      <c r="F59" s="17">
        <f t="shared" si="35"/>
        <v>2000</v>
      </c>
      <c r="G59" s="17">
        <f t="shared" si="35"/>
        <v>14000</v>
      </c>
      <c r="H59" s="17">
        <f t="shared" si="35"/>
        <v>3000</v>
      </c>
      <c r="I59" s="17">
        <f t="shared" si="35"/>
        <v>5500</v>
      </c>
      <c r="J59" s="29"/>
      <c r="K59" s="29"/>
      <c r="L59" s="29"/>
    </row>
    <row r="60" spans="1:12" s="3" customFormat="1" ht="30" customHeight="1" x14ac:dyDescent="0.25">
      <c r="A60" s="7" t="s">
        <v>136</v>
      </c>
      <c r="B60" s="4" t="s">
        <v>21</v>
      </c>
      <c r="C60" s="34">
        <f t="shared" ref="C60" si="36">SUM(D60:I60)</f>
        <v>4000</v>
      </c>
      <c r="D60" s="18">
        <v>500</v>
      </c>
      <c r="E60" s="18">
        <v>0</v>
      </c>
      <c r="F60" s="18">
        <v>0</v>
      </c>
      <c r="G60" s="18">
        <v>0</v>
      </c>
      <c r="H60" s="18"/>
      <c r="I60" s="18">
        <v>3500</v>
      </c>
      <c r="J60" s="29"/>
      <c r="K60" s="29"/>
      <c r="L60" s="29"/>
    </row>
    <row r="61" spans="1:12" s="3" customFormat="1" ht="30" customHeight="1" x14ac:dyDescent="0.25">
      <c r="A61" s="19"/>
      <c r="B61" s="27" t="s">
        <v>183</v>
      </c>
      <c r="C61" s="34">
        <f>SUM(D61:I61)</f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29"/>
      <c r="K61" s="29"/>
      <c r="L61" s="29"/>
    </row>
    <row r="62" spans="1:12" s="3" customFormat="1" ht="30" customHeight="1" x14ac:dyDescent="0.25">
      <c r="A62" s="7"/>
      <c r="B62" s="26" t="s">
        <v>184</v>
      </c>
      <c r="C62" s="34">
        <f>C60+C61</f>
        <v>4000</v>
      </c>
      <c r="D62" s="18">
        <f t="shared" ref="D62:I62" si="37">D60+D61</f>
        <v>500</v>
      </c>
      <c r="E62" s="18">
        <f t="shared" si="37"/>
        <v>0</v>
      </c>
      <c r="F62" s="18">
        <f t="shared" si="37"/>
        <v>0</v>
      </c>
      <c r="G62" s="18">
        <f t="shared" si="37"/>
        <v>0</v>
      </c>
      <c r="H62" s="18">
        <f t="shared" si="37"/>
        <v>0</v>
      </c>
      <c r="I62" s="18">
        <f t="shared" si="37"/>
        <v>3500</v>
      </c>
      <c r="J62" s="29"/>
      <c r="K62" s="29"/>
      <c r="L62" s="29"/>
    </row>
    <row r="63" spans="1:12" s="3" customFormat="1" ht="30" customHeight="1" x14ac:dyDescent="0.25">
      <c r="A63" s="7" t="s">
        <v>137</v>
      </c>
      <c r="B63" s="4" t="s">
        <v>22</v>
      </c>
      <c r="C63" s="34">
        <f t="shared" ref="C63:C64" si="38">SUM(D63:I63)</f>
        <v>76000</v>
      </c>
      <c r="D63" s="18">
        <v>50000</v>
      </c>
      <c r="E63" s="18">
        <v>5000</v>
      </c>
      <c r="F63" s="18">
        <v>2000</v>
      </c>
      <c r="G63" s="18">
        <v>14000</v>
      </c>
      <c r="H63" s="18">
        <v>3000</v>
      </c>
      <c r="I63" s="18">
        <v>2000</v>
      </c>
      <c r="J63" s="29"/>
      <c r="K63" s="29"/>
      <c r="L63" s="29"/>
    </row>
    <row r="64" spans="1:12" s="3" customFormat="1" ht="30" customHeight="1" x14ac:dyDescent="0.25">
      <c r="A64" s="19"/>
      <c r="B64" s="27" t="s">
        <v>183</v>
      </c>
      <c r="C64" s="34">
        <f t="shared" si="38"/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29"/>
      <c r="K64" s="29"/>
      <c r="L64" s="29"/>
    </row>
    <row r="65" spans="1:12" s="3" customFormat="1" ht="30" customHeight="1" x14ac:dyDescent="0.25">
      <c r="A65" s="7"/>
      <c r="B65" s="26" t="s">
        <v>184</v>
      </c>
      <c r="C65" s="34">
        <f>C63+C64</f>
        <v>76000</v>
      </c>
      <c r="D65" s="18">
        <f t="shared" ref="D65:I65" si="39">D63+D64</f>
        <v>50000</v>
      </c>
      <c r="E65" s="18">
        <f t="shared" si="39"/>
        <v>5000</v>
      </c>
      <c r="F65" s="18">
        <f t="shared" si="39"/>
        <v>2000</v>
      </c>
      <c r="G65" s="18">
        <f t="shared" si="39"/>
        <v>14000</v>
      </c>
      <c r="H65" s="18">
        <f t="shared" si="39"/>
        <v>3000</v>
      </c>
      <c r="I65" s="18">
        <f t="shared" si="39"/>
        <v>2000</v>
      </c>
      <c r="J65" s="29"/>
      <c r="K65" s="29"/>
      <c r="L65" s="29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6380412.6600000001</v>
      </c>
      <c r="D66" s="17">
        <f t="shared" ref="D66:I67" si="40">D69+D72+D75+D78+D81+D84+D87+D90+D93+D96+D99+D102+D105+D108+D111+D114</f>
        <v>3751253.66</v>
      </c>
      <c r="E66" s="17">
        <f t="shared" si="40"/>
        <v>1327800</v>
      </c>
      <c r="F66" s="17">
        <f t="shared" si="40"/>
        <v>84800</v>
      </c>
      <c r="G66" s="17">
        <f t="shared" si="40"/>
        <v>673179</v>
      </c>
      <c r="H66" s="17">
        <f t="shared" si="40"/>
        <v>304880</v>
      </c>
      <c r="I66" s="17">
        <f t="shared" si="40"/>
        <v>238500</v>
      </c>
      <c r="J66" s="29"/>
      <c r="K66" s="29"/>
      <c r="L66" s="29"/>
    </row>
    <row r="67" spans="1:12" s="3" customFormat="1" ht="30" customHeight="1" x14ac:dyDescent="0.25">
      <c r="A67" s="15"/>
      <c r="B67" s="24" t="s">
        <v>183</v>
      </c>
      <c r="C67" s="17">
        <f>C70+C73+C76+C79+C82+C85+C88+C91+C94+C97+C100+C103+C106+C109+C112+C115</f>
        <v>-20600</v>
      </c>
      <c r="D67" s="17">
        <f>D70+D73+D76+D79+D82+D85+D88+D91+D94+D97+D100+D103+D106+D109+D112+D115</f>
        <v>28680</v>
      </c>
      <c r="E67" s="17">
        <f t="shared" si="40"/>
        <v>0</v>
      </c>
      <c r="F67" s="17">
        <f t="shared" si="40"/>
        <v>0</v>
      </c>
      <c r="G67" s="17">
        <f t="shared" si="40"/>
        <v>0</v>
      </c>
      <c r="H67" s="17">
        <f t="shared" si="40"/>
        <v>-29280</v>
      </c>
      <c r="I67" s="17">
        <f t="shared" si="40"/>
        <v>-20000</v>
      </c>
      <c r="J67" s="29"/>
      <c r="K67" s="29"/>
      <c r="L67" s="29"/>
    </row>
    <row r="68" spans="1:12" s="3" customFormat="1" ht="30" customHeight="1" x14ac:dyDescent="0.25">
      <c r="A68" s="15"/>
      <c r="B68" s="24" t="s">
        <v>184</v>
      </c>
      <c r="C68" s="17">
        <f>C66+C67</f>
        <v>6359812.6600000001</v>
      </c>
      <c r="D68" s="17">
        <f t="shared" ref="D68:I68" si="41">D66+D67</f>
        <v>3779933.66</v>
      </c>
      <c r="E68" s="17">
        <f t="shared" si="41"/>
        <v>1327800</v>
      </c>
      <c r="F68" s="17">
        <f t="shared" si="41"/>
        <v>84800</v>
      </c>
      <c r="G68" s="17">
        <f t="shared" si="41"/>
        <v>673179</v>
      </c>
      <c r="H68" s="17">
        <f t="shared" si="41"/>
        <v>275600</v>
      </c>
      <c r="I68" s="17">
        <f t="shared" si="41"/>
        <v>218500</v>
      </c>
      <c r="J68" s="29"/>
      <c r="K68" s="29"/>
      <c r="L68" s="29"/>
    </row>
    <row r="69" spans="1:12" s="3" customFormat="1" ht="30" customHeight="1" x14ac:dyDescent="0.25">
      <c r="A69" s="7" t="s">
        <v>138</v>
      </c>
      <c r="B69" s="4" t="s">
        <v>26</v>
      </c>
      <c r="C69" s="34">
        <f t="shared" ref="C69:C70" si="42">SUM(D69:I69)</f>
        <v>62000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62000</v>
      </c>
      <c r="J69" s="29"/>
      <c r="K69" s="29"/>
      <c r="L69" s="29"/>
    </row>
    <row r="70" spans="1:12" s="3" customFormat="1" ht="30" customHeight="1" x14ac:dyDescent="0.25">
      <c r="A70" s="7"/>
      <c r="B70" s="26" t="s">
        <v>183</v>
      </c>
      <c r="C70" s="34">
        <f t="shared" si="42"/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29"/>
      <c r="K70" s="29"/>
      <c r="L70" s="29"/>
    </row>
    <row r="71" spans="1:12" s="3" customFormat="1" ht="30" customHeight="1" x14ac:dyDescent="0.25">
      <c r="A71" s="7"/>
      <c r="B71" s="26" t="s">
        <v>184</v>
      </c>
      <c r="C71" s="34">
        <f t="shared" ref="C71:I71" si="43">C69+C70</f>
        <v>62000</v>
      </c>
      <c r="D71" s="18">
        <f t="shared" si="43"/>
        <v>0</v>
      </c>
      <c r="E71" s="18">
        <f t="shared" si="43"/>
        <v>0</v>
      </c>
      <c r="F71" s="18">
        <f t="shared" si="43"/>
        <v>0</v>
      </c>
      <c r="G71" s="18">
        <f t="shared" si="43"/>
        <v>0</v>
      </c>
      <c r="H71" s="18">
        <f t="shared" si="43"/>
        <v>0</v>
      </c>
      <c r="I71" s="18">
        <f t="shared" si="43"/>
        <v>62000</v>
      </c>
      <c r="J71" s="29"/>
      <c r="K71" s="29"/>
      <c r="L71" s="29"/>
    </row>
    <row r="72" spans="1:12" s="3" customFormat="1" ht="30" customHeight="1" x14ac:dyDescent="0.25">
      <c r="A72" s="7" t="s">
        <v>139</v>
      </c>
      <c r="B72" s="4" t="s">
        <v>27</v>
      </c>
      <c r="C72" s="34">
        <f t="shared" ref="C72:C115" si="44">SUM(D72:I72)</f>
        <v>8700</v>
      </c>
      <c r="D72" s="18">
        <v>2500</v>
      </c>
      <c r="E72" s="18">
        <v>500</v>
      </c>
      <c r="F72" s="18">
        <v>2500</v>
      </c>
      <c r="G72" s="18">
        <v>1200</v>
      </c>
      <c r="H72" s="18">
        <v>0</v>
      </c>
      <c r="I72" s="18">
        <v>2000</v>
      </c>
      <c r="J72" s="29"/>
      <c r="K72" s="29"/>
      <c r="L72" s="29"/>
    </row>
    <row r="73" spans="1:12" s="3" customFormat="1" ht="30" customHeight="1" x14ac:dyDescent="0.25">
      <c r="A73" s="7"/>
      <c r="B73" s="26" t="s">
        <v>183</v>
      </c>
      <c r="C73" s="34">
        <f t="shared" si="44"/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29"/>
      <c r="K73" s="29"/>
      <c r="L73" s="29"/>
    </row>
    <row r="74" spans="1:12" s="3" customFormat="1" ht="30" customHeight="1" x14ac:dyDescent="0.25">
      <c r="A74" s="7"/>
      <c r="B74" s="26" t="s">
        <v>184</v>
      </c>
      <c r="C74" s="34">
        <f t="shared" ref="C74:I74" si="45">C72+C73</f>
        <v>8700</v>
      </c>
      <c r="D74" s="18">
        <f t="shared" si="45"/>
        <v>2500</v>
      </c>
      <c r="E74" s="18">
        <f t="shared" si="45"/>
        <v>500</v>
      </c>
      <c r="F74" s="18">
        <f t="shared" si="45"/>
        <v>2500</v>
      </c>
      <c r="G74" s="18">
        <f t="shared" si="45"/>
        <v>1200</v>
      </c>
      <c r="H74" s="18">
        <f t="shared" si="45"/>
        <v>0</v>
      </c>
      <c r="I74" s="18">
        <f t="shared" si="45"/>
        <v>2000</v>
      </c>
      <c r="J74" s="29"/>
      <c r="K74" s="29"/>
      <c r="L74" s="29"/>
    </row>
    <row r="75" spans="1:12" s="3" customFormat="1" ht="30" customHeight="1" x14ac:dyDescent="0.25">
      <c r="A75" s="7" t="s">
        <v>140</v>
      </c>
      <c r="B75" s="4" t="s">
        <v>28</v>
      </c>
      <c r="C75" s="34">
        <f t="shared" si="44"/>
        <v>5000</v>
      </c>
      <c r="D75" s="18">
        <v>2000</v>
      </c>
      <c r="E75" s="18">
        <v>0</v>
      </c>
      <c r="F75" s="18">
        <v>3000</v>
      </c>
      <c r="G75" s="18">
        <v>0</v>
      </c>
      <c r="H75" s="18">
        <v>0</v>
      </c>
      <c r="I75" s="18">
        <v>0</v>
      </c>
      <c r="J75" s="29"/>
      <c r="K75" s="29"/>
      <c r="L75" s="29"/>
    </row>
    <row r="76" spans="1:12" s="3" customFormat="1" ht="30" customHeight="1" x14ac:dyDescent="0.25">
      <c r="A76" s="7"/>
      <c r="B76" s="26" t="s">
        <v>183</v>
      </c>
      <c r="C76" s="34">
        <f t="shared" si="44"/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29"/>
      <c r="K76" s="29"/>
      <c r="L76" s="29"/>
    </row>
    <row r="77" spans="1:12" s="3" customFormat="1" ht="30" customHeight="1" x14ac:dyDescent="0.25">
      <c r="A77" s="7"/>
      <c r="B77" s="26" t="s">
        <v>184</v>
      </c>
      <c r="C77" s="34">
        <f t="shared" ref="C77:I77" si="46">C75+C76</f>
        <v>5000</v>
      </c>
      <c r="D77" s="18">
        <f t="shared" si="46"/>
        <v>2000</v>
      </c>
      <c r="E77" s="18">
        <f t="shared" si="46"/>
        <v>0</v>
      </c>
      <c r="F77" s="18">
        <f t="shared" si="46"/>
        <v>3000</v>
      </c>
      <c r="G77" s="18">
        <f t="shared" si="46"/>
        <v>0</v>
      </c>
      <c r="H77" s="18">
        <f t="shared" si="46"/>
        <v>0</v>
      </c>
      <c r="I77" s="18">
        <f t="shared" si="46"/>
        <v>0</v>
      </c>
      <c r="J77" s="29"/>
      <c r="K77" s="29"/>
      <c r="L77" s="29"/>
    </row>
    <row r="78" spans="1:12" s="3" customFormat="1" ht="30" customHeight="1" x14ac:dyDescent="0.25">
      <c r="A78" s="7" t="s">
        <v>141</v>
      </c>
      <c r="B78" s="4" t="s">
        <v>29</v>
      </c>
      <c r="C78" s="34">
        <f t="shared" si="44"/>
        <v>15000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15000</v>
      </c>
      <c r="J78" s="29"/>
      <c r="K78" s="29"/>
      <c r="L78" s="29"/>
    </row>
    <row r="79" spans="1:12" s="3" customFormat="1" ht="30" customHeight="1" x14ac:dyDescent="0.25">
      <c r="A79" s="7"/>
      <c r="B79" s="26" t="s">
        <v>183</v>
      </c>
      <c r="C79" s="34">
        <f t="shared" si="44"/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29"/>
      <c r="K79" s="29"/>
      <c r="L79" s="29"/>
    </row>
    <row r="80" spans="1:12" s="3" customFormat="1" ht="30" customHeight="1" x14ac:dyDescent="0.25">
      <c r="A80" s="7"/>
      <c r="B80" s="26" t="s">
        <v>184</v>
      </c>
      <c r="C80" s="34">
        <f t="shared" ref="C80:I80" si="47">C78+C79</f>
        <v>15000</v>
      </c>
      <c r="D80" s="18">
        <f t="shared" si="47"/>
        <v>0</v>
      </c>
      <c r="E80" s="18">
        <f t="shared" si="47"/>
        <v>0</v>
      </c>
      <c r="F80" s="18">
        <f t="shared" si="47"/>
        <v>0</v>
      </c>
      <c r="G80" s="18">
        <f t="shared" si="47"/>
        <v>0</v>
      </c>
      <c r="H80" s="18">
        <f t="shared" si="47"/>
        <v>0</v>
      </c>
      <c r="I80" s="18">
        <f t="shared" si="47"/>
        <v>15000</v>
      </c>
      <c r="J80" s="29"/>
      <c r="K80" s="29"/>
      <c r="L80" s="29"/>
    </row>
    <row r="81" spans="1:12" s="3" customFormat="1" ht="30" customHeight="1" x14ac:dyDescent="0.25">
      <c r="A81" s="7" t="s">
        <v>142</v>
      </c>
      <c r="B81" s="4" t="s">
        <v>32</v>
      </c>
      <c r="C81" s="34">
        <f t="shared" si="44"/>
        <v>1241859</v>
      </c>
      <c r="D81" s="18">
        <v>919000</v>
      </c>
      <c r="E81" s="18">
        <v>35000</v>
      </c>
      <c r="F81" s="18">
        <v>0</v>
      </c>
      <c r="G81" s="18">
        <v>157979</v>
      </c>
      <c r="H81" s="18">
        <v>129880</v>
      </c>
      <c r="I81" s="18">
        <v>0</v>
      </c>
      <c r="J81" s="29"/>
      <c r="K81" s="29"/>
      <c r="L81" s="29"/>
    </row>
    <row r="82" spans="1:12" s="3" customFormat="1" ht="30" customHeight="1" x14ac:dyDescent="0.25">
      <c r="A82" s="7"/>
      <c r="B82" s="26" t="s">
        <v>183</v>
      </c>
      <c r="C82" s="34">
        <f t="shared" si="44"/>
        <v>-600</v>
      </c>
      <c r="D82" s="18">
        <v>28680</v>
      </c>
      <c r="E82" s="18">
        <v>0</v>
      </c>
      <c r="F82" s="18">
        <v>0</v>
      </c>
      <c r="G82" s="18">
        <v>0</v>
      </c>
      <c r="H82" s="18">
        <v>-29280</v>
      </c>
      <c r="I82" s="18">
        <v>0</v>
      </c>
      <c r="J82" s="29"/>
      <c r="K82" s="29"/>
      <c r="L82" s="29"/>
    </row>
    <row r="83" spans="1:12" s="3" customFormat="1" ht="30" customHeight="1" x14ac:dyDescent="0.25">
      <c r="A83" s="7"/>
      <c r="B83" s="26" t="s">
        <v>184</v>
      </c>
      <c r="C83" s="34">
        <f t="shared" ref="C83:I83" si="48">C81+C82</f>
        <v>1241259</v>
      </c>
      <c r="D83" s="18">
        <f t="shared" si="48"/>
        <v>947680</v>
      </c>
      <c r="E83" s="18">
        <f t="shared" si="48"/>
        <v>35000</v>
      </c>
      <c r="F83" s="18">
        <f t="shared" si="48"/>
        <v>0</v>
      </c>
      <c r="G83" s="18">
        <f t="shared" si="48"/>
        <v>157979</v>
      </c>
      <c r="H83" s="18">
        <f t="shared" si="48"/>
        <v>100600</v>
      </c>
      <c r="I83" s="18">
        <f t="shared" si="48"/>
        <v>0</v>
      </c>
      <c r="J83" s="29"/>
      <c r="K83" s="29"/>
      <c r="L83" s="29"/>
    </row>
    <row r="84" spans="1:12" s="3" customFormat="1" ht="30" customHeight="1" x14ac:dyDescent="0.25">
      <c r="A84" s="7" t="s">
        <v>143</v>
      </c>
      <c r="B84" s="4" t="s">
        <v>33</v>
      </c>
      <c r="C84" s="34">
        <f t="shared" si="44"/>
        <v>915753.66</v>
      </c>
      <c r="D84" s="18">
        <v>915753.66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29"/>
      <c r="K84" s="29"/>
      <c r="L84" s="29"/>
    </row>
    <row r="85" spans="1:12" s="3" customFormat="1" ht="30" customHeight="1" x14ac:dyDescent="0.25">
      <c r="A85" s="7"/>
      <c r="B85" s="26" t="s">
        <v>183</v>
      </c>
      <c r="C85" s="34">
        <f t="shared" si="44"/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29"/>
      <c r="K85" s="29"/>
      <c r="L85" s="29"/>
    </row>
    <row r="86" spans="1:12" s="3" customFormat="1" ht="30" customHeight="1" x14ac:dyDescent="0.25">
      <c r="A86" s="7"/>
      <c r="B86" s="26" t="s">
        <v>184</v>
      </c>
      <c r="C86" s="34">
        <f t="shared" ref="C86:I86" si="49">C84+C85</f>
        <v>915753.66</v>
      </c>
      <c r="D86" s="18">
        <f t="shared" si="49"/>
        <v>915753.66</v>
      </c>
      <c r="E86" s="18">
        <f t="shared" si="49"/>
        <v>0</v>
      </c>
      <c r="F86" s="18">
        <f t="shared" si="49"/>
        <v>0</v>
      </c>
      <c r="G86" s="18">
        <f t="shared" si="49"/>
        <v>0</v>
      </c>
      <c r="H86" s="18">
        <f t="shared" si="49"/>
        <v>0</v>
      </c>
      <c r="I86" s="18">
        <f t="shared" si="49"/>
        <v>0</v>
      </c>
      <c r="J86" s="29"/>
      <c r="K86" s="29"/>
      <c r="L86" s="29"/>
    </row>
    <row r="87" spans="1:12" s="3" customFormat="1" ht="30" customHeight="1" x14ac:dyDescent="0.25">
      <c r="A87" s="7" t="s">
        <v>144</v>
      </c>
      <c r="B87" s="4" t="s">
        <v>34</v>
      </c>
      <c r="C87" s="34">
        <f t="shared" si="44"/>
        <v>835000</v>
      </c>
      <c r="D87" s="18">
        <v>620000</v>
      </c>
      <c r="E87" s="18">
        <v>15000</v>
      </c>
      <c r="F87" s="18">
        <v>0</v>
      </c>
      <c r="G87" s="18">
        <v>150000</v>
      </c>
      <c r="H87" s="18">
        <v>50000</v>
      </c>
      <c r="I87" s="18">
        <v>0</v>
      </c>
      <c r="J87" s="29"/>
      <c r="K87" s="29"/>
      <c r="L87" s="29"/>
    </row>
    <row r="88" spans="1:12" s="3" customFormat="1" ht="30" customHeight="1" x14ac:dyDescent="0.25">
      <c r="A88" s="7"/>
      <c r="B88" s="26" t="s">
        <v>183</v>
      </c>
      <c r="C88" s="34">
        <f t="shared" si="44"/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29"/>
      <c r="K88" s="29"/>
      <c r="L88" s="29"/>
    </row>
    <row r="89" spans="1:12" s="3" customFormat="1" ht="30" customHeight="1" x14ac:dyDescent="0.25">
      <c r="A89" s="7"/>
      <c r="B89" s="26" t="s">
        <v>184</v>
      </c>
      <c r="C89" s="34">
        <f t="shared" ref="C89:I89" si="50">C87+C88</f>
        <v>835000</v>
      </c>
      <c r="D89" s="18">
        <f t="shared" si="50"/>
        <v>620000</v>
      </c>
      <c r="E89" s="18">
        <f t="shared" si="50"/>
        <v>15000</v>
      </c>
      <c r="F89" s="18">
        <f t="shared" si="50"/>
        <v>0</v>
      </c>
      <c r="G89" s="18">
        <f t="shared" si="50"/>
        <v>150000</v>
      </c>
      <c r="H89" s="18">
        <f t="shared" si="50"/>
        <v>50000</v>
      </c>
      <c r="I89" s="18">
        <f t="shared" si="50"/>
        <v>0</v>
      </c>
      <c r="J89" s="29"/>
      <c r="K89" s="29"/>
      <c r="L89" s="29"/>
    </row>
    <row r="90" spans="1:12" s="3" customFormat="1" ht="30" customHeight="1" x14ac:dyDescent="0.25">
      <c r="A90" s="7" t="s">
        <v>145</v>
      </c>
      <c r="B90" s="4" t="s">
        <v>35</v>
      </c>
      <c r="C90" s="34">
        <f>SUM(D90:I90)</f>
        <v>50000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50000</v>
      </c>
      <c r="J90" s="29"/>
      <c r="K90" s="29"/>
      <c r="L90" s="29"/>
    </row>
    <row r="91" spans="1:12" s="3" customFormat="1" ht="30" customHeight="1" x14ac:dyDescent="0.25">
      <c r="A91" s="7"/>
      <c r="B91" s="26" t="s">
        <v>183</v>
      </c>
      <c r="C91" s="34">
        <f t="shared" si="44"/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29"/>
      <c r="K91" s="29"/>
      <c r="L91" s="29"/>
    </row>
    <row r="92" spans="1:12" s="3" customFormat="1" ht="30" customHeight="1" x14ac:dyDescent="0.25">
      <c r="A92" s="7"/>
      <c r="B92" s="26" t="s">
        <v>184</v>
      </c>
      <c r="C92" s="34">
        <f t="shared" ref="C92:I92" si="51">C90+C91</f>
        <v>50000</v>
      </c>
      <c r="D92" s="18">
        <f t="shared" si="51"/>
        <v>0</v>
      </c>
      <c r="E92" s="18">
        <f t="shared" si="51"/>
        <v>0</v>
      </c>
      <c r="F92" s="18">
        <f t="shared" si="51"/>
        <v>0</v>
      </c>
      <c r="G92" s="18">
        <v>0</v>
      </c>
      <c r="H92" s="18">
        <f t="shared" si="51"/>
        <v>0</v>
      </c>
      <c r="I92" s="18">
        <f t="shared" si="51"/>
        <v>50000</v>
      </c>
      <c r="J92" s="29"/>
      <c r="K92" s="29"/>
      <c r="L92" s="29"/>
    </row>
    <row r="93" spans="1:12" s="3" customFormat="1" ht="30" customHeight="1" x14ac:dyDescent="0.25">
      <c r="A93" s="7" t="s">
        <v>146</v>
      </c>
      <c r="B93" s="4" t="s">
        <v>36</v>
      </c>
      <c r="C93" s="34">
        <f t="shared" si="44"/>
        <v>5000</v>
      </c>
      <c r="D93" s="18">
        <v>2000</v>
      </c>
      <c r="E93" s="18">
        <v>0</v>
      </c>
      <c r="F93" s="18">
        <v>0</v>
      </c>
      <c r="G93" s="18">
        <v>0</v>
      </c>
      <c r="H93" s="18">
        <v>0</v>
      </c>
      <c r="I93" s="18">
        <v>3000</v>
      </c>
      <c r="J93" s="29"/>
      <c r="K93" s="29"/>
      <c r="L93" s="29"/>
    </row>
    <row r="94" spans="1:12" s="3" customFormat="1" ht="30" customHeight="1" x14ac:dyDescent="0.25">
      <c r="A94" s="7"/>
      <c r="B94" s="26" t="s">
        <v>183</v>
      </c>
      <c r="C94" s="34">
        <f t="shared" si="44"/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29"/>
      <c r="K94" s="29"/>
      <c r="L94" s="29"/>
    </row>
    <row r="95" spans="1:12" s="3" customFormat="1" ht="30" customHeight="1" x14ac:dyDescent="0.25">
      <c r="A95" s="7"/>
      <c r="B95" s="26" t="s">
        <v>184</v>
      </c>
      <c r="C95" s="34">
        <f t="shared" ref="C95:I95" si="52">C93+C94</f>
        <v>5000</v>
      </c>
      <c r="D95" s="18">
        <f t="shared" si="52"/>
        <v>2000</v>
      </c>
      <c r="E95" s="18">
        <f t="shared" si="52"/>
        <v>0</v>
      </c>
      <c r="F95" s="18">
        <f t="shared" si="52"/>
        <v>0</v>
      </c>
      <c r="G95" s="18">
        <f t="shared" si="52"/>
        <v>0</v>
      </c>
      <c r="H95" s="18">
        <f t="shared" si="52"/>
        <v>0</v>
      </c>
      <c r="I95" s="18">
        <f t="shared" si="52"/>
        <v>3000</v>
      </c>
      <c r="J95" s="29"/>
      <c r="K95" s="29"/>
      <c r="L95" s="29"/>
    </row>
    <row r="96" spans="1:12" s="3" customFormat="1" ht="30" customHeight="1" x14ac:dyDescent="0.25">
      <c r="A96" s="7" t="s">
        <v>147</v>
      </c>
      <c r="B96" s="4" t="s">
        <v>37</v>
      </c>
      <c r="C96" s="34">
        <f t="shared" si="44"/>
        <v>63000</v>
      </c>
      <c r="D96" s="18">
        <v>30000</v>
      </c>
      <c r="E96" s="18">
        <v>2000</v>
      </c>
      <c r="F96" s="18">
        <v>9000</v>
      </c>
      <c r="G96" s="18">
        <v>20000</v>
      </c>
      <c r="H96" s="18">
        <v>2000</v>
      </c>
      <c r="I96" s="18">
        <v>0</v>
      </c>
      <c r="J96" s="29"/>
      <c r="K96" s="29"/>
      <c r="L96" s="29"/>
    </row>
    <row r="97" spans="1:12" s="3" customFormat="1" ht="30" customHeight="1" x14ac:dyDescent="0.25">
      <c r="A97" s="7"/>
      <c r="B97" s="26" t="s">
        <v>183</v>
      </c>
      <c r="C97" s="34">
        <f t="shared" si="44"/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31"/>
      <c r="K97" s="31"/>
      <c r="L97" s="31"/>
    </row>
    <row r="98" spans="1:12" s="3" customFormat="1" ht="30" customHeight="1" x14ac:dyDescent="0.25">
      <c r="A98" s="7"/>
      <c r="B98" s="26" t="s">
        <v>184</v>
      </c>
      <c r="C98" s="34">
        <f t="shared" ref="C98:I98" si="53">C96+C97</f>
        <v>63000</v>
      </c>
      <c r="D98" s="18">
        <f t="shared" si="53"/>
        <v>30000</v>
      </c>
      <c r="E98" s="18">
        <f t="shared" si="53"/>
        <v>2000</v>
      </c>
      <c r="F98" s="18">
        <f t="shared" si="53"/>
        <v>9000</v>
      </c>
      <c r="G98" s="18">
        <f t="shared" si="53"/>
        <v>20000</v>
      </c>
      <c r="H98" s="18">
        <f t="shared" si="53"/>
        <v>2000</v>
      </c>
      <c r="I98" s="18">
        <f t="shared" si="53"/>
        <v>0</v>
      </c>
      <c r="J98" s="29"/>
      <c r="K98" s="29"/>
      <c r="L98" s="29"/>
    </row>
    <row r="99" spans="1:12" s="3" customFormat="1" ht="30" customHeight="1" x14ac:dyDescent="0.25">
      <c r="A99" s="7" t="s">
        <v>148</v>
      </c>
      <c r="B99" s="4" t="s">
        <v>38</v>
      </c>
      <c r="C99" s="34">
        <f t="shared" si="44"/>
        <v>1340000</v>
      </c>
      <c r="D99" s="18">
        <v>1050000</v>
      </c>
      <c r="E99" s="18">
        <v>40000</v>
      </c>
      <c r="F99" s="18">
        <v>0</v>
      </c>
      <c r="G99" s="18">
        <v>130000</v>
      </c>
      <c r="H99" s="18">
        <v>120000</v>
      </c>
      <c r="I99" s="18">
        <v>0</v>
      </c>
      <c r="J99" s="29"/>
      <c r="K99" s="29"/>
      <c r="L99" s="29"/>
    </row>
    <row r="100" spans="1:12" s="3" customFormat="1" ht="30" customHeight="1" x14ac:dyDescent="0.25">
      <c r="A100" s="7"/>
      <c r="B100" s="26" t="s">
        <v>183</v>
      </c>
      <c r="C100" s="34">
        <f t="shared" si="44"/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29"/>
      <c r="K100" s="29"/>
      <c r="L100" s="29"/>
    </row>
    <row r="101" spans="1:12" s="3" customFormat="1" ht="30" customHeight="1" x14ac:dyDescent="0.25">
      <c r="A101" s="7"/>
      <c r="B101" s="26" t="s">
        <v>184</v>
      </c>
      <c r="C101" s="34">
        <f t="shared" ref="C101:I101" si="54">C99+C100</f>
        <v>1340000</v>
      </c>
      <c r="D101" s="18">
        <f t="shared" si="54"/>
        <v>1050000</v>
      </c>
      <c r="E101" s="18">
        <f t="shared" si="54"/>
        <v>40000</v>
      </c>
      <c r="F101" s="18">
        <f t="shared" si="54"/>
        <v>0</v>
      </c>
      <c r="G101" s="18">
        <f t="shared" si="54"/>
        <v>130000</v>
      </c>
      <c r="H101" s="18">
        <f t="shared" si="54"/>
        <v>120000</v>
      </c>
      <c r="I101" s="18">
        <f t="shared" si="54"/>
        <v>0</v>
      </c>
      <c r="J101" s="29"/>
      <c r="K101" s="29"/>
      <c r="L101" s="29"/>
    </row>
    <row r="102" spans="1:12" s="3" customFormat="1" ht="30" customHeight="1" x14ac:dyDescent="0.25">
      <c r="A102" s="7" t="s">
        <v>149</v>
      </c>
      <c r="B102" s="4" t="s">
        <v>39</v>
      </c>
      <c r="C102" s="34">
        <f t="shared" si="44"/>
        <v>1201000</v>
      </c>
      <c r="D102" s="18">
        <v>0</v>
      </c>
      <c r="E102" s="18">
        <v>1200000</v>
      </c>
      <c r="F102" s="18">
        <v>0</v>
      </c>
      <c r="G102" s="18">
        <v>1000</v>
      </c>
      <c r="H102" s="18">
        <v>0</v>
      </c>
      <c r="I102" s="18">
        <v>0</v>
      </c>
      <c r="J102" s="29"/>
      <c r="K102" s="29"/>
      <c r="L102" s="29"/>
    </row>
    <row r="103" spans="1:12" s="3" customFormat="1" ht="30" customHeight="1" x14ac:dyDescent="0.25">
      <c r="A103" s="7"/>
      <c r="B103" s="26" t="s">
        <v>183</v>
      </c>
      <c r="C103" s="34">
        <f t="shared" si="44"/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29"/>
      <c r="K103" s="29"/>
      <c r="L103" s="29"/>
    </row>
    <row r="104" spans="1:12" s="3" customFormat="1" ht="30" customHeight="1" x14ac:dyDescent="0.25">
      <c r="A104" s="7"/>
      <c r="B104" s="26" t="s">
        <v>184</v>
      </c>
      <c r="C104" s="34">
        <f t="shared" ref="C104:I104" si="55">C102+C103</f>
        <v>1201000</v>
      </c>
      <c r="D104" s="18">
        <f t="shared" si="55"/>
        <v>0</v>
      </c>
      <c r="E104" s="18">
        <f t="shared" si="55"/>
        <v>1200000</v>
      </c>
      <c r="F104" s="18">
        <f t="shared" si="55"/>
        <v>0</v>
      </c>
      <c r="G104" s="18">
        <f t="shared" si="55"/>
        <v>1000</v>
      </c>
      <c r="H104" s="18">
        <f t="shared" si="55"/>
        <v>0</v>
      </c>
      <c r="I104" s="18">
        <f t="shared" si="55"/>
        <v>0</v>
      </c>
      <c r="J104" s="29"/>
      <c r="K104" s="29"/>
      <c r="L104" s="29"/>
    </row>
    <row r="105" spans="1:12" s="3" customFormat="1" ht="30" customHeight="1" x14ac:dyDescent="0.25">
      <c r="A105" s="7" t="s">
        <v>150</v>
      </c>
      <c r="B105" s="4" t="s">
        <v>40</v>
      </c>
      <c r="C105" s="34">
        <f t="shared" si="44"/>
        <v>30600</v>
      </c>
      <c r="D105" s="18">
        <v>15000</v>
      </c>
      <c r="E105" s="18">
        <v>300</v>
      </c>
      <c r="F105" s="18">
        <v>300</v>
      </c>
      <c r="G105" s="18">
        <v>3000</v>
      </c>
      <c r="H105" s="18">
        <v>3000</v>
      </c>
      <c r="I105" s="18">
        <v>9000</v>
      </c>
      <c r="J105" s="29"/>
      <c r="K105" s="29"/>
      <c r="L105" s="29"/>
    </row>
    <row r="106" spans="1:12" s="3" customFormat="1" ht="30" customHeight="1" x14ac:dyDescent="0.25">
      <c r="A106" s="7"/>
      <c r="B106" s="26" t="s">
        <v>183</v>
      </c>
      <c r="C106" s="34">
        <f t="shared" si="44"/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29"/>
      <c r="K106" s="29"/>
      <c r="L106" s="29"/>
    </row>
    <row r="107" spans="1:12" s="3" customFormat="1" ht="30" customHeight="1" x14ac:dyDescent="0.25">
      <c r="A107" s="7"/>
      <c r="B107" s="26" t="s">
        <v>184</v>
      </c>
      <c r="C107" s="34">
        <f t="shared" ref="C107:I107" si="56">C105+C106</f>
        <v>30600</v>
      </c>
      <c r="D107" s="18">
        <f t="shared" si="56"/>
        <v>15000</v>
      </c>
      <c r="E107" s="18">
        <f t="shared" si="56"/>
        <v>300</v>
      </c>
      <c r="F107" s="18">
        <f t="shared" si="56"/>
        <v>300</v>
      </c>
      <c r="G107" s="18">
        <f t="shared" si="56"/>
        <v>3000</v>
      </c>
      <c r="H107" s="18">
        <f t="shared" si="56"/>
        <v>3000</v>
      </c>
      <c r="I107" s="18">
        <f t="shared" si="56"/>
        <v>9000</v>
      </c>
      <c r="J107" s="29"/>
      <c r="K107" s="29"/>
      <c r="L107" s="29"/>
    </row>
    <row r="108" spans="1:12" s="3" customFormat="1" ht="30" customHeight="1" x14ac:dyDescent="0.25">
      <c r="A108" s="7" t="s">
        <v>151</v>
      </c>
      <c r="B108" s="4" t="s">
        <v>30</v>
      </c>
      <c r="C108" s="34">
        <f t="shared" si="44"/>
        <v>16000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16000</v>
      </c>
      <c r="J108" s="29"/>
      <c r="K108" s="29"/>
      <c r="L108" s="29"/>
    </row>
    <row r="109" spans="1:12" s="3" customFormat="1" ht="30" customHeight="1" x14ac:dyDescent="0.25">
      <c r="A109" s="7"/>
      <c r="B109" s="26" t="s">
        <v>183</v>
      </c>
      <c r="C109" s="34">
        <f t="shared" si="44"/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29"/>
      <c r="K109" s="29"/>
      <c r="L109" s="29"/>
    </row>
    <row r="110" spans="1:12" s="3" customFormat="1" ht="30" customHeight="1" x14ac:dyDescent="0.25">
      <c r="A110" s="7"/>
      <c r="B110" s="26" t="s">
        <v>184</v>
      </c>
      <c r="C110" s="34">
        <f t="shared" ref="C110:I110" si="57">C108+C109</f>
        <v>16000</v>
      </c>
      <c r="D110" s="18">
        <f t="shared" si="57"/>
        <v>0</v>
      </c>
      <c r="E110" s="18">
        <f t="shared" si="57"/>
        <v>0</v>
      </c>
      <c r="F110" s="18">
        <f t="shared" si="57"/>
        <v>0</v>
      </c>
      <c r="G110" s="18">
        <f t="shared" si="57"/>
        <v>0</v>
      </c>
      <c r="H110" s="18">
        <f t="shared" si="57"/>
        <v>0</v>
      </c>
      <c r="I110" s="18">
        <f t="shared" si="57"/>
        <v>16000</v>
      </c>
      <c r="J110" s="29"/>
      <c r="K110" s="29"/>
      <c r="L110" s="29"/>
    </row>
    <row r="111" spans="1:12" s="3" customFormat="1" ht="30" customHeight="1" x14ac:dyDescent="0.25">
      <c r="A111" s="7" t="s">
        <v>152</v>
      </c>
      <c r="B111" s="4" t="s">
        <v>31</v>
      </c>
      <c r="C111" s="34">
        <f t="shared" si="44"/>
        <v>235000</v>
      </c>
      <c r="D111" s="18">
        <v>45000</v>
      </c>
      <c r="E111" s="18">
        <v>35000</v>
      </c>
      <c r="F111" s="18">
        <v>65000</v>
      </c>
      <c r="G111" s="18">
        <v>10000</v>
      </c>
      <c r="H111" s="18">
        <v>0</v>
      </c>
      <c r="I111" s="18">
        <v>80000</v>
      </c>
      <c r="J111" s="29"/>
      <c r="K111" s="29"/>
      <c r="L111" s="29"/>
    </row>
    <row r="112" spans="1:12" s="3" customFormat="1" ht="30" customHeight="1" x14ac:dyDescent="0.25">
      <c r="A112" s="7"/>
      <c r="B112" s="26" t="s">
        <v>183</v>
      </c>
      <c r="C112" s="34">
        <f t="shared" si="44"/>
        <v>-20000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-20000</v>
      </c>
      <c r="J112" s="29"/>
      <c r="K112" s="29"/>
      <c r="L112" s="29"/>
    </row>
    <row r="113" spans="1:12" s="3" customFormat="1" ht="30" customHeight="1" x14ac:dyDescent="0.25">
      <c r="A113" s="7"/>
      <c r="B113" s="26" t="s">
        <v>184</v>
      </c>
      <c r="C113" s="34">
        <f t="shared" ref="C113:I113" si="58">C111+C112</f>
        <v>215000</v>
      </c>
      <c r="D113" s="18">
        <f t="shared" si="58"/>
        <v>45000</v>
      </c>
      <c r="E113" s="18">
        <f t="shared" si="58"/>
        <v>35000</v>
      </c>
      <c r="F113" s="18">
        <f t="shared" si="58"/>
        <v>65000</v>
      </c>
      <c r="G113" s="18">
        <f t="shared" si="58"/>
        <v>10000</v>
      </c>
      <c r="H113" s="18">
        <f t="shared" si="58"/>
        <v>0</v>
      </c>
      <c r="I113" s="18">
        <f t="shared" si="58"/>
        <v>60000</v>
      </c>
      <c r="J113" s="29"/>
      <c r="K113" s="29"/>
      <c r="L113" s="29"/>
    </row>
    <row r="114" spans="1:12" s="3" customFormat="1" ht="30" customHeight="1" x14ac:dyDescent="0.25">
      <c r="A114" s="7" t="s">
        <v>153</v>
      </c>
      <c r="B114" s="4" t="s">
        <v>41</v>
      </c>
      <c r="C114" s="34">
        <f t="shared" si="44"/>
        <v>356500</v>
      </c>
      <c r="D114" s="18">
        <v>150000</v>
      </c>
      <c r="E114" s="18">
        <v>0</v>
      </c>
      <c r="F114" s="18">
        <v>5000</v>
      </c>
      <c r="G114" s="18">
        <v>200000</v>
      </c>
      <c r="H114" s="18">
        <v>0</v>
      </c>
      <c r="I114" s="18">
        <v>1500</v>
      </c>
      <c r="J114" s="29"/>
      <c r="K114" s="29"/>
      <c r="L114" s="29"/>
    </row>
    <row r="115" spans="1:12" s="3" customFormat="1" ht="30" customHeight="1" x14ac:dyDescent="0.25">
      <c r="A115" s="7"/>
      <c r="B115" s="26" t="s">
        <v>183</v>
      </c>
      <c r="C115" s="34">
        <f t="shared" si="44"/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29"/>
      <c r="K115" s="29"/>
      <c r="L115" s="29"/>
    </row>
    <row r="116" spans="1:12" s="3" customFormat="1" ht="30" customHeight="1" x14ac:dyDescent="0.25">
      <c r="A116" s="7"/>
      <c r="B116" s="26" t="s">
        <v>184</v>
      </c>
      <c r="C116" s="34">
        <f t="shared" ref="C116:I116" si="59">C114+C115</f>
        <v>356500</v>
      </c>
      <c r="D116" s="18">
        <f t="shared" si="59"/>
        <v>150000</v>
      </c>
      <c r="E116" s="18">
        <f t="shared" si="59"/>
        <v>0</v>
      </c>
      <c r="F116" s="18">
        <f t="shared" si="59"/>
        <v>5000</v>
      </c>
      <c r="G116" s="18">
        <f t="shared" si="59"/>
        <v>200000</v>
      </c>
      <c r="H116" s="18">
        <f t="shared" si="59"/>
        <v>0</v>
      </c>
      <c r="I116" s="18">
        <f t="shared" si="59"/>
        <v>1500</v>
      </c>
      <c r="J116" s="29"/>
      <c r="K116" s="29"/>
      <c r="L116" s="29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171100</v>
      </c>
      <c r="D117" s="17">
        <f t="shared" ref="D117:I118" si="60">D120+D123+D126</f>
        <v>145100</v>
      </c>
      <c r="E117" s="17">
        <f t="shared" si="60"/>
        <v>0</v>
      </c>
      <c r="F117" s="17">
        <f t="shared" si="60"/>
        <v>0</v>
      </c>
      <c r="G117" s="17">
        <f t="shared" si="60"/>
        <v>2000</v>
      </c>
      <c r="H117" s="17">
        <f t="shared" si="60"/>
        <v>0</v>
      </c>
      <c r="I117" s="17">
        <f t="shared" si="60"/>
        <v>24000</v>
      </c>
      <c r="J117" s="29"/>
      <c r="K117" s="29"/>
      <c r="L117" s="29"/>
    </row>
    <row r="118" spans="1:12" s="3" customFormat="1" ht="30" customHeight="1" x14ac:dyDescent="0.25">
      <c r="A118" s="15"/>
      <c r="B118" s="24" t="s">
        <v>183</v>
      </c>
      <c r="C118" s="17">
        <f>C121+C124+C127</f>
        <v>0</v>
      </c>
      <c r="D118" s="17">
        <f>D121+D124+D127</f>
        <v>0</v>
      </c>
      <c r="E118" s="17">
        <f t="shared" si="60"/>
        <v>0</v>
      </c>
      <c r="F118" s="17">
        <f t="shared" si="60"/>
        <v>0</v>
      </c>
      <c r="G118" s="17">
        <f t="shared" si="60"/>
        <v>0</v>
      </c>
      <c r="H118" s="17">
        <f t="shared" si="60"/>
        <v>0</v>
      </c>
      <c r="I118" s="17">
        <f t="shared" si="60"/>
        <v>0</v>
      </c>
      <c r="J118" s="29"/>
      <c r="K118" s="29"/>
      <c r="L118" s="29"/>
    </row>
    <row r="119" spans="1:12" s="3" customFormat="1" ht="30" customHeight="1" x14ac:dyDescent="0.25">
      <c r="A119" s="15"/>
      <c r="B119" s="24" t="s">
        <v>184</v>
      </c>
      <c r="C119" s="17">
        <f t="shared" ref="C119:I119" si="61">C117+C118</f>
        <v>171100</v>
      </c>
      <c r="D119" s="17">
        <f t="shared" si="61"/>
        <v>145100</v>
      </c>
      <c r="E119" s="17">
        <f t="shared" si="61"/>
        <v>0</v>
      </c>
      <c r="F119" s="17">
        <f t="shared" si="61"/>
        <v>0</v>
      </c>
      <c r="G119" s="17">
        <f t="shared" si="61"/>
        <v>2000</v>
      </c>
      <c r="H119" s="17">
        <f t="shared" si="61"/>
        <v>0</v>
      </c>
      <c r="I119" s="17">
        <f t="shared" si="61"/>
        <v>24000</v>
      </c>
      <c r="J119" s="29"/>
      <c r="K119" s="29"/>
      <c r="L119" s="29"/>
    </row>
    <row r="120" spans="1:12" s="3" customFormat="1" ht="30" customHeight="1" x14ac:dyDescent="0.25">
      <c r="A120" s="7" t="s">
        <v>154</v>
      </c>
      <c r="B120" s="4" t="s">
        <v>43</v>
      </c>
      <c r="C120" s="34">
        <f t="shared" ref="C120:C127" si="62">SUM(D120:I120)</f>
        <v>151000</v>
      </c>
      <c r="D120" s="18">
        <v>142000</v>
      </c>
      <c r="E120" s="18">
        <v>0</v>
      </c>
      <c r="F120" s="18">
        <v>0</v>
      </c>
      <c r="G120" s="18">
        <v>0</v>
      </c>
      <c r="H120" s="18">
        <v>0</v>
      </c>
      <c r="I120" s="18">
        <v>9000</v>
      </c>
      <c r="J120" s="29"/>
      <c r="K120" s="29"/>
      <c r="L120" s="29"/>
    </row>
    <row r="121" spans="1:12" s="3" customFormat="1" ht="30" customHeight="1" x14ac:dyDescent="0.25">
      <c r="A121" s="7"/>
      <c r="B121" s="26" t="s">
        <v>183</v>
      </c>
      <c r="C121" s="34">
        <f t="shared" si="62"/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29"/>
      <c r="K121" s="29"/>
      <c r="L121" s="29"/>
    </row>
    <row r="122" spans="1:12" s="3" customFormat="1" ht="30" customHeight="1" x14ac:dyDescent="0.25">
      <c r="A122" s="7"/>
      <c r="B122" s="26" t="s">
        <v>184</v>
      </c>
      <c r="C122" s="34">
        <f t="shared" ref="C122:I122" si="63">C120+C121</f>
        <v>151000</v>
      </c>
      <c r="D122" s="18">
        <f t="shared" si="63"/>
        <v>142000</v>
      </c>
      <c r="E122" s="18">
        <f t="shared" si="63"/>
        <v>0</v>
      </c>
      <c r="F122" s="18">
        <f t="shared" si="63"/>
        <v>0</v>
      </c>
      <c r="G122" s="18">
        <f t="shared" si="63"/>
        <v>0</v>
      </c>
      <c r="H122" s="18">
        <f t="shared" si="63"/>
        <v>0</v>
      </c>
      <c r="I122" s="18">
        <f t="shared" si="63"/>
        <v>9000</v>
      </c>
      <c r="J122" s="29"/>
      <c r="K122" s="29"/>
      <c r="L122" s="29"/>
    </row>
    <row r="123" spans="1:12" s="3" customFormat="1" ht="30" customHeight="1" x14ac:dyDescent="0.25">
      <c r="A123" s="7" t="s">
        <v>156</v>
      </c>
      <c r="B123" s="4" t="s">
        <v>44</v>
      </c>
      <c r="C123" s="34">
        <f t="shared" si="62"/>
        <v>19000</v>
      </c>
      <c r="D123" s="18">
        <v>2000</v>
      </c>
      <c r="E123" s="18">
        <v>0</v>
      </c>
      <c r="F123" s="18">
        <v>0</v>
      </c>
      <c r="G123" s="18">
        <v>2000</v>
      </c>
      <c r="H123" s="18">
        <v>0</v>
      </c>
      <c r="I123" s="18">
        <v>15000</v>
      </c>
      <c r="J123" s="29"/>
      <c r="K123" s="29"/>
      <c r="L123" s="29"/>
    </row>
    <row r="124" spans="1:12" s="3" customFormat="1" ht="30" customHeight="1" x14ac:dyDescent="0.25">
      <c r="A124" s="7"/>
      <c r="B124" s="26" t="s">
        <v>183</v>
      </c>
      <c r="C124" s="34">
        <f t="shared" si="62"/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29"/>
      <c r="K124" s="29"/>
      <c r="L124" s="29"/>
    </row>
    <row r="125" spans="1:12" s="3" customFormat="1" ht="30" customHeight="1" x14ac:dyDescent="0.25">
      <c r="A125" s="7"/>
      <c r="B125" s="26" t="s">
        <v>184</v>
      </c>
      <c r="C125" s="34">
        <f t="shared" ref="C125:I125" si="64">C123+C124</f>
        <v>19000</v>
      </c>
      <c r="D125" s="18">
        <f t="shared" si="64"/>
        <v>2000</v>
      </c>
      <c r="E125" s="18">
        <f t="shared" si="64"/>
        <v>0</v>
      </c>
      <c r="F125" s="18">
        <f t="shared" si="64"/>
        <v>0</v>
      </c>
      <c r="G125" s="18">
        <f t="shared" si="64"/>
        <v>2000</v>
      </c>
      <c r="H125" s="18">
        <f t="shared" si="64"/>
        <v>0</v>
      </c>
      <c r="I125" s="18">
        <f t="shared" si="64"/>
        <v>15000</v>
      </c>
      <c r="J125" s="29"/>
      <c r="K125" s="29"/>
      <c r="L125" s="29"/>
    </row>
    <row r="126" spans="1:12" s="3" customFormat="1" ht="30" customHeight="1" x14ac:dyDescent="0.25">
      <c r="A126" s="7" t="s">
        <v>155</v>
      </c>
      <c r="B126" s="4" t="s">
        <v>45</v>
      </c>
      <c r="C126" s="34">
        <f t="shared" si="62"/>
        <v>1100</v>
      </c>
      <c r="D126" s="18">
        <v>1100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29"/>
      <c r="K126" s="29"/>
      <c r="L126" s="29"/>
    </row>
    <row r="127" spans="1:12" s="3" customFormat="1" ht="30" customHeight="1" x14ac:dyDescent="0.25">
      <c r="A127" s="7"/>
      <c r="B127" s="26" t="s">
        <v>183</v>
      </c>
      <c r="C127" s="34">
        <f t="shared" si="62"/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29"/>
      <c r="K127" s="29"/>
      <c r="L127" s="29"/>
    </row>
    <row r="128" spans="1:12" s="3" customFormat="1" ht="30" customHeight="1" x14ac:dyDescent="0.25">
      <c r="A128" s="7"/>
      <c r="B128" s="26" t="s">
        <v>184</v>
      </c>
      <c r="C128" s="34">
        <f t="shared" ref="C128:I128" si="65">C126+C127</f>
        <v>1100</v>
      </c>
      <c r="D128" s="18">
        <f t="shared" si="65"/>
        <v>1100</v>
      </c>
      <c r="E128" s="18">
        <f t="shared" si="65"/>
        <v>0</v>
      </c>
      <c r="F128" s="18">
        <f t="shared" si="65"/>
        <v>0</v>
      </c>
      <c r="G128" s="18">
        <f t="shared" si="65"/>
        <v>0</v>
      </c>
      <c r="H128" s="18">
        <f t="shared" si="65"/>
        <v>0</v>
      </c>
      <c r="I128" s="18">
        <f t="shared" si="65"/>
        <v>0</v>
      </c>
      <c r="J128" s="29"/>
      <c r="K128" s="29"/>
      <c r="L128" s="29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1879238.6</v>
      </c>
      <c r="D129" s="17">
        <f t="shared" ref="D129:I130" si="66">D132+D135+D138+D141</f>
        <v>0</v>
      </c>
      <c r="E129" s="17">
        <f t="shared" si="66"/>
        <v>0</v>
      </c>
      <c r="F129" s="17">
        <f t="shared" si="66"/>
        <v>0</v>
      </c>
      <c r="G129" s="17">
        <f t="shared" si="66"/>
        <v>0</v>
      </c>
      <c r="H129" s="17">
        <f t="shared" si="66"/>
        <v>0</v>
      </c>
      <c r="I129" s="17">
        <f t="shared" si="66"/>
        <v>1879238.6</v>
      </c>
      <c r="J129" s="29"/>
      <c r="K129" s="29"/>
      <c r="L129" s="29"/>
    </row>
    <row r="130" spans="1:12" s="3" customFormat="1" ht="30" customHeight="1" x14ac:dyDescent="0.25">
      <c r="A130" s="15"/>
      <c r="B130" s="24" t="s">
        <v>183</v>
      </c>
      <c r="C130" s="17">
        <f>C133+C136+C139+C142</f>
        <v>0</v>
      </c>
      <c r="D130" s="17">
        <f>D133+D136+D139+D142</f>
        <v>0</v>
      </c>
      <c r="E130" s="17">
        <f t="shared" si="66"/>
        <v>0</v>
      </c>
      <c r="F130" s="17">
        <f t="shared" si="66"/>
        <v>0</v>
      </c>
      <c r="G130" s="17">
        <f t="shared" si="66"/>
        <v>0</v>
      </c>
      <c r="H130" s="17">
        <f t="shared" si="66"/>
        <v>0</v>
      </c>
      <c r="I130" s="17">
        <f t="shared" si="66"/>
        <v>0</v>
      </c>
      <c r="J130" s="29"/>
      <c r="K130" s="29"/>
      <c r="L130" s="29"/>
    </row>
    <row r="131" spans="1:12" s="3" customFormat="1" ht="30" customHeight="1" x14ac:dyDescent="0.25">
      <c r="A131" s="15"/>
      <c r="B131" s="24" t="s">
        <v>184</v>
      </c>
      <c r="C131" s="17">
        <f t="shared" ref="C131:I131" si="67">C129+C130</f>
        <v>1879238.6</v>
      </c>
      <c r="D131" s="17">
        <f t="shared" si="67"/>
        <v>0</v>
      </c>
      <c r="E131" s="17">
        <f t="shared" si="67"/>
        <v>0</v>
      </c>
      <c r="F131" s="17">
        <f t="shared" si="67"/>
        <v>0</v>
      </c>
      <c r="G131" s="17">
        <f t="shared" si="67"/>
        <v>0</v>
      </c>
      <c r="H131" s="17">
        <f t="shared" si="67"/>
        <v>0</v>
      </c>
      <c r="I131" s="17">
        <f t="shared" si="67"/>
        <v>1879238.6</v>
      </c>
      <c r="J131" s="29"/>
      <c r="K131" s="29"/>
      <c r="L131" s="29"/>
    </row>
    <row r="132" spans="1:12" s="3" customFormat="1" ht="30" customHeight="1" x14ac:dyDescent="0.25">
      <c r="A132" s="7" t="s">
        <v>157</v>
      </c>
      <c r="B132" s="4" t="s">
        <v>47</v>
      </c>
      <c r="C132" s="34">
        <f t="shared" ref="C132:C133" si="68">SUM(D132:I132)</f>
        <v>1429238.6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1429238.6</v>
      </c>
      <c r="J132" s="29"/>
      <c r="K132" s="29"/>
      <c r="L132" s="29"/>
    </row>
    <row r="133" spans="1:12" s="3" customFormat="1" ht="30" customHeight="1" x14ac:dyDescent="0.25">
      <c r="A133" s="7"/>
      <c r="B133" s="26" t="s">
        <v>183</v>
      </c>
      <c r="C133" s="34">
        <f t="shared" si="68"/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29"/>
      <c r="K133" s="29"/>
      <c r="L133" s="29"/>
    </row>
    <row r="134" spans="1:12" s="3" customFormat="1" ht="30" customHeight="1" x14ac:dyDescent="0.25">
      <c r="A134" s="7"/>
      <c r="B134" s="26" t="s">
        <v>184</v>
      </c>
      <c r="C134" s="34">
        <f t="shared" ref="C134:I134" si="69">C132+C133</f>
        <v>1429238.6</v>
      </c>
      <c r="D134" s="18">
        <f t="shared" si="69"/>
        <v>0</v>
      </c>
      <c r="E134" s="18">
        <f t="shared" si="69"/>
        <v>0</v>
      </c>
      <c r="F134" s="18">
        <f t="shared" si="69"/>
        <v>0</v>
      </c>
      <c r="G134" s="18">
        <f t="shared" si="69"/>
        <v>0</v>
      </c>
      <c r="H134" s="18">
        <f t="shared" si="69"/>
        <v>0</v>
      </c>
      <c r="I134" s="18">
        <f t="shared" si="69"/>
        <v>1429238.6</v>
      </c>
      <c r="J134" s="29"/>
      <c r="K134" s="29"/>
      <c r="L134" s="29"/>
    </row>
    <row r="135" spans="1:12" s="3" customFormat="1" ht="30" customHeight="1" x14ac:dyDescent="0.25">
      <c r="A135" s="7" t="s">
        <v>158</v>
      </c>
      <c r="B135" s="4" t="s">
        <v>48</v>
      </c>
      <c r="C135" s="34">
        <f t="shared" ref="C135:C136" si="70">SUM(D135:I135)</f>
        <v>400000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400000</v>
      </c>
      <c r="J135" s="29"/>
      <c r="K135" s="29"/>
      <c r="L135" s="29"/>
    </row>
    <row r="136" spans="1:12" s="3" customFormat="1" ht="30" customHeight="1" x14ac:dyDescent="0.25">
      <c r="A136" s="7"/>
      <c r="B136" s="26" t="s">
        <v>183</v>
      </c>
      <c r="C136" s="34">
        <f t="shared" si="70"/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29"/>
      <c r="K136" s="29"/>
      <c r="L136" s="29"/>
    </row>
    <row r="137" spans="1:12" s="3" customFormat="1" ht="30" customHeight="1" x14ac:dyDescent="0.25">
      <c r="A137" s="7"/>
      <c r="B137" s="26" t="s">
        <v>184</v>
      </c>
      <c r="C137" s="34">
        <f t="shared" ref="C137:I137" si="71">C135+C136</f>
        <v>400000</v>
      </c>
      <c r="D137" s="18">
        <f t="shared" si="71"/>
        <v>0</v>
      </c>
      <c r="E137" s="18">
        <f t="shared" si="71"/>
        <v>0</v>
      </c>
      <c r="F137" s="18">
        <f t="shared" si="71"/>
        <v>0</v>
      </c>
      <c r="G137" s="18">
        <f t="shared" si="71"/>
        <v>0</v>
      </c>
      <c r="H137" s="18">
        <f t="shared" si="71"/>
        <v>0</v>
      </c>
      <c r="I137" s="18">
        <f t="shared" si="71"/>
        <v>400000</v>
      </c>
      <c r="J137" s="29"/>
      <c r="K137" s="29"/>
      <c r="L137" s="29"/>
    </row>
    <row r="138" spans="1:12" s="3" customFormat="1" ht="30" customHeight="1" x14ac:dyDescent="0.25">
      <c r="A138" s="7" t="s">
        <v>159</v>
      </c>
      <c r="B138" s="4" t="s">
        <v>49</v>
      </c>
      <c r="C138" s="34">
        <f t="shared" ref="C138:C142" si="72">SUM(D138:I138)</f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29"/>
      <c r="K138" s="29"/>
      <c r="L138" s="29"/>
    </row>
    <row r="139" spans="1:12" s="3" customFormat="1" ht="30" customHeight="1" x14ac:dyDescent="0.25">
      <c r="A139" s="7"/>
      <c r="B139" s="26" t="s">
        <v>183</v>
      </c>
      <c r="C139" s="34">
        <f t="shared" si="72"/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29"/>
      <c r="K139" s="29"/>
      <c r="L139" s="29"/>
    </row>
    <row r="140" spans="1:12" s="3" customFormat="1" ht="30" customHeight="1" x14ac:dyDescent="0.25">
      <c r="A140" s="7"/>
      <c r="B140" s="26" t="s">
        <v>184</v>
      </c>
      <c r="C140" s="34">
        <f>C138+C139</f>
        <v>0</v>
      </c>
      <c r="D140" s="18">
        <f t="shared" ref="D140:I140" si="73">D138+D139</f>
        <v>0</v>
      </c>
      <c r="E140" s="18">
        <f t="shared" si="73"/>
        <v>0</v>
      </c>
      <c r="F140" s="18">
        <f t="shared" si="73"/>
        <v>0</v>
      </c>
      <c r="G140" s="18">
        <f t="shared" si="73"/>
        <v>0</v>
      </c>
      <c r="H140" s="18">
        <f t="shared" si="73"/>
        <v>0</v>
      </c>
      <c r="I140" s="18">
        <f t="shared" si="73"/>
        <v>0</v>
      </c>
      <c r="J140" s="29"/>
      <c r="K140" s="29"/>
      <c r="L140" s="29"/>
    </row>
    <row r="141" spans="1:12" s="3" customFormat="1" ht="30" customHeight="1" x14ac:dyDescent="0.25">
      <c r="A141" s="7" t="s">
        <v>160</v>
      </c>
      <c r="B141" s="4" t="s">
        <v>50</v>
      </c>
      <c r="C141" s="34">
        <f t="shared" si="72"/>
        <v>50000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50000</v>
      </c>
      <c r="J141" s="29"/>
      <c r="K141" s="29"/>
      <c r="L141" s="29"/>
    </row>
    <row r="142" spans="1:12" s="3" customFormat="1" ht="30" customHeight="1" x14ac:dyDescent="0.25">
      <c r="A142" s="7"/>
      <c r="B142" s="26" t="s">
        <v>183</v>
      </c>
      <c r="C142" s="34">
        <f t="shared" si="72"/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29"/>
      <c r="K142" s="29"/>
      <c r="L142" s="29"/>
    </row>
    <row r="143" spans="1:12" s="3" customFormat="1" ht="30" customHeight="1" x14ac:dyDescent="0.25">
      <c r="A143" s="7"/>
      <c r="B143" s="26" t="s">
        <v>184</v>
      </c>
      <c r="C143" s="34">
        <f t="shared" ref="C143:I143" si="74">C141+C142</f>
        <v>50000</v>
      </c>
      <c r="D143" s="18">
        <f t="shared" si="74"/>
        <v>0</v>
      </c>
      <c r="E143" s="18">
        <f t="shared" si="74"/>
        <v>0</v>
      </c>
      <c r="F143" s="18">
        <f t="shared" si="74"/>
        <v>0</v>
      </c>
      <c r="G143" s="18">
        <f t="shared" si="74"/>
        <v>0</v>
      </c>
      <c r="H143" s="18">
        <f t="shared" si="74"/>
        <v>0</v>
      </c>
      <c r="I143" s="18">
        <f t="shared" si="74"/>
        <v>50000</v>
      </c>
      <c r="J143" s="29"/>
      <c r="K143" s="29"/>
      <c r="L143" s="29"/>
    </row>
    <row r="144" spans="1:12" s="3" customFormat="1" ht="30" customHeight="1" x14ac:dyDescent="0.25">
      <c r="A144" s="15" t="s">
        <v>111</v>
      </c>
      <c r="B144" s="16" t="s">
        <v>51</v>
      </c>
      <c r="C144" s="17">
        <f t="shared" ref="C144:I145" si="75">C147+C150+C153+C156</f>
        <v>494281</v>
      </c>
      <c r="D144" s="17">
        <f t="shared" si="75"/>
        <v>281500</v>
      </c>
      <c r="E144" s="17">
        <f t="shared" si="75"/>
        <v>8010</v>
      </c>
      <c r="F144" s="17">
        <f t="shared" si="75"/>
        <v>15010</v>
      </c>
      <c r="G144" s="17">
        <f t="shared" si="75"/>
        <v>135531</v>
      </c>
      <c r="H144" s="17">
        <f t="shared" si="75"/>
        <v>33825</v>
      </c>
      <c r="I144" s="17">
        <f t="shared" si="75"/>
        <v>20405</v>
      </c>
      <c r="J144" s="29"/>
      <c r="K144" s="29"/>
      <c r="L144" s="29"/>
    </row>
    <row r="145" spans="1:12" s="3" customFormat="1" ht="30" customHeight="1" x14ac:dyDescent="0.25">
      <c r="A145" s="15"/>
      <c r="B145" s="24" t="s">
        <v>183</v>
      </c>
      <c r="C145" s="17">
        <f t="shared" si="75"/>
        <v>20600</v>
      </c>
      <c r="D145" s="17">
        <f t="shared" si="75"/>
        <v>0</v>
      </c>
      <c r="E145" s="17">
        <f t="shared" si="75"/>
        <v>0</v>
      </c>
      <c r="F145" s="17">
        <f t="shared" si="75"/>
        <v>0</v>
      </c>
      <c r="G145" s="17">
        <f t="shared" si="75"/>
        <v>0</v>
      </c>
      <c r="H145" s="17">
        <f t="shared" si="75"/>
        <v>0</v>
      </c>
      <c r="I145" s="17">
        <f t="shared" si="75"/>
        <v>20600</v>
      </c>
      <c r="J145" s="29"/>
      <c r="K145" s="29"/>
      <c r="L145" s="29"/>
    </row>
    <row r="146" spans="1:12" s="3" customFormat="1" ht="30" customHeight="1" x14ac:dyDescent="0.25">
      <c r="A146" s="15"/>
      <c r="B146" s="24" t="s">
        <v>184</v>
      </c>
      <c r="C146" s="17">
        <f>C144+C145</f>
        <v>514881</v>
      </c>
      <c r="D146" s="17">
        <f t="shared" ref="D146:I146" si="76">D144+D145</f>
        <v>281500</v>
      </c>
      <c r="E146" s="17">
        <f t="shared" si="76"/>
        <v>8010</v>
      </c>
      <c r="F146" s="17">
        <f t="shared" si="76"/>
        <v>15010</v>
      </c>
      <c r="G146" s="17">
        <f t="shared" si="76"/>
        <v>135531</v>
      </c>
      <c r="H146" s="17">
        <f t="shared" si="76"/>
        <v>33825</v>
      </c>
      <c r="I146" s="17">
        <f t="shared" si="76"/>
        <v>41005</v>
      </c>
      <c r="J146" s="29"/>
      <c r="K146" s="29"/>
      <c r="L146" s="29"/>
    </row>
    <row r="147" spans="1:12" s="3" customFormat="1" ht="30" customHeight="1" x14ac:dyDescent="0.25">
      <c r="A147" s="7" t="s">
        <v>161</v>
      </c>
      <c r="B147" s="4" t="s">
        <v>52</v>
      </c>
      <c r="C147" s="34">
        <f t="shared" ref="C147:C148" si="77">SUM(D147:I147)</f>
        <v>398100</v>
      </c>
      <c r="D147" s="18">
        <v>235000</v>
      </c>
      <c r="E147" s="18">
        <v>5000</v>
      </c>
      <c r="F147" s="18">
        <v>0</v>
      </c>
      <c r="G147" s="18">
        <v>126500</v>
      </c>
      <c r="H147" s="18">
        <v>29200</v>
      </c>
      <c r="I147" s="18">
        <v>2400</v>
      </c>
      <c r="J147" s="29"/>
      <c r="K147" s="29"/>
      <c r="L147" s="29"/>
    </row>
    <row r="148" spans="1:12" s="3" customFormat="1" ht="30" customHeight="1" x14ac:dyDescent="0.25">
      <c r="A148" s="7"/>
      <c r="B148" s="26" t="s">
        <v>183</v>
      </c>
      <c r="C148" s="34">
        <f t="shared" si="77"/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29"/>
      <c r="K148" s="29"/>
      <c r="L148" s="29"/>
    </row>
    <row r="149" spans="1:12" s="3" customFormat="1" ht="30" customHeight="1" x14ac:dyDescent="0.25">
      <c r="A149" s="7"/>
      <c r="B149" s="26" t="s">
        <v>184</v>
      </c>
      <c r="C149" s="34">
        <f t="shared" ref="C149:I149" si="78">C147+C148</f>
        <v>398100</v>
      </c>
      <c r="D149" s="18">
        <f t="shared" si="78"/>
        <v>235000</v>
      </c>
      <c r="E149" s="18">
        <f t="shared" si="78"/>
        <v>5000</v>
      </c>
      <c r="F149" s="18">
        <f t="shared" si="78"/>
        <v>0</v>
      </c>
      <c r="G149" s="18">
        <f t="shared" si="78"/>
        <v>126500</v>
      </c>
      <c r="H149" s="18">
        <f t="shared" si="78"/>
        <v>29200</v>
      </c>
      <c r="I149" s="18">
        <f t="shared" si="78"/>
        <v>2400</v>
      </c>
      <c r="J149" s="29"/>
      <c r="K149" s="29"/>
      <c r="L149" s="29"/>
    </row>
    <row r="150" spans="1:12" s="3" customFormat="1" ht="30" customHeight="1" x14ac:dyDescent="0.25">
      <c r="A150" s="7" t="s">
        <v>162</v>
      </c>
      <c r="B150" s="4" t="s">
        <v>53</v>
      </c>
      <c r="C150" s="34">
        <f t="shared" ref="C150:C151" si="79">SUM(D150:I150)</f>
        <v>76641</v>
      </c>
      <c r="D150" s="18">
        <v>42000</v>
      </c>
      <c r="E150" s="18">
        <v>3000</v>
      </c>
      <c r="F150" s="18">
        <v>0</v>
      </c>
      <c r="G150" s="18">
        <v>9021</v>
      </c>
      <c r="H150" s="18">
        <v>4620</v>
      </c>
      <c r="I150" s="18">
        <v>18000</v>
      </c>
      <c r="J150" s="29"/>
      <c r="K150" s="29"/>
      <c r="L150" s="29"/>
    </row>
    <row r="151" spans="1:12" s="3" customFormat="1" ht="30" customHeight="1" x14ac:dyDescent="0.25">
      <c r="A151" s="7"/>
      <c r="B151" s="26" t="s">
        <v>183</v>
      </c>
      <c r="C151" s="34">
        <f t="shared" si="79"/>
        <v>20600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20600</v>
      </c>
      <c r="J151" s="29"/>
      <c r="K151" s="29"/>
      <c r="L151" s="29"/>
    </row>
    <row r="152" spans="1:12" s="3" customFormat="1" ht="30" customHeight="1" x14ac:dyDescent="0.25">
      <c r="A152" s="7"/>
      <c r="B152" s="26" t="s">
        <v>184</v>
      </c>
      <c r="C152" s="34">
        <f t="shared" ref="C152:I152" si="80">C150+C151</f>
        <v>97241</v>
      </c>
      <c r="D152" s="18">
        <f t="shared" si="80"/>
        <v>42000</v>
      </c>
      <c r="E152" s="18">
        <f t="shared" si="80"/>
        <v>3000</v>
      </c>
      <c r="F152" s="18">
        <f t="shared" si="80"/>
        <v>0</v>
      </c>
      <c r="G152" s="18">
        <f t="shared" si="80"/>
        <v>9021</v>
      </c>
      <c r="H152" s="18">
        <f t="shared" si="80"/>
        <v>4620</v>
      </c>
      <c r="I152" s="18">
        <f t="shared" si="80"/>
        <v>38600</v>
      </c>
      <c r="J152" s="29"/>
      <c r="K152" s="29"/>
      <c r="L152" s="29"/>
    </row>
    <row r="153" spans="1:12" s="3" customFormat="1" ht="30" customHeight="1" x14ac:dyDescent="0.25">
      <c r="A153" s="7" t="s">
        <v>163</v>
      </c>
      <c r="B153" s="4" t="s">
        <v>54</v>
      </c>
      <c r="C153" s="34">
        <f t="shared" ref="C153:C154" si="81">SUM(D153:I153)</f>
        <v>18000</v>
      </c>
      <c r="D153" s="18">
        <v>3000</v>
      </c>
      <c r="E153" s="18">
        <v>0</v>
      </c>
      <c r="F153" s="18">
        <v>15000</v>
      </c>
      <c r="G153" s="18">
        <v>0</v>
      </c>
      <c r="H153" s="18">
        <v>0</v>
      </c>
      <c r="I153" s="18">
        <v>0</v>
      </c>
      <c r="J153" s="29"/>
      <c r="K153" s="29"/>
      <c r="L153" s="29"/>
    </row>
    <row r="154" spans="1:12" s="3" customFormat="1" ht="30" customHeight="1" x14ac:dyDescent="0.25">
      <c r="A154" s="7"/>
      <c r="B154" s="26" t="s">
        <v>183</v>
      </c>
      <c r="C154" s="34">
        <f t="shared" si="81"/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9"/>
      <c r="K154" s="29"/>
      <c r="L154" s="29"/>
    </row>
    <row r="155" spans="1:12" s="3" customFormat="1" ht="30" customHeight="1" x14ac:dyDescent="0.25">
      <c r="A155" s="7"/>
      <c r="B155" s="26" t="s">
        <v>184</v>
      </c>
      <c r="C155" s="34">
        <f t="shared" ref="C155:I155" si="82">C153+C154</f>
        <v>18000</v>
      </c>
      <c r="D155" s="18">
        <f>SUM(D153:D154)</f>
        <v>3000</v>
      </c>
      <c r="E155" s="18">
        <f t="shared" si="82"/>
        <v>0</v>
      </c>
      <c r="F155" s="18">
        <f t="shared" si="82"/>
        <v>15000</v>
      </c>
      <c r="G155" s="18">
        <f t="shared" si="82"/>
        <v>0</v>
      </c>
      <c r="H155" s="18">
        <f t="shared" si="82"/>
        <v>0</v>
      </c>
      <c r="I155" s="18">
        <f t="shared" si="82"/>
        <v>0</v>
      </c>
      <c r="J155" s="29"/>
      <c r="K155" s="29"/>
      <c r="L155" s="29"/>
    </row>
    <row r="156" spans="1:12" s="3" customFormat="1" ht="30" customHeight="1" x14ac:dyDescent="0.25">
      <c r="A156" s="7" t="s">
        <v>164</v>
      </c>
      <c r="B156" s="4" t="s">
        <v>55</v>
      </c>
      <c r="C156" s="34">
        <f t="shared" ref="C156:C157" si="83">SUM(D156:I156)</f>
        <v>1540</v>
      </c>
      <c r="D156" s="18">
        <v>1500</v>
      </c>
      <c r="E156" s="18">
        <v>10</v>
      </c>
      <c r="F156" s="18">
        <v>10</v>
      </c>
      <c r="G156" s="18">
        <v>10</v>
      </c>
      <c r="H156" s="18">
        <v>5</v>
      </c>
      <c r="I156" s="18">
        <v>5</v>
      </c>
      <c r="J156" s="29"/>
      <c r="K156" s="29"/>
      <c r="L156" s="29"/>
    </row>
    <row r="157" spans="1:12" s="3" customFormat="1" ht="30" customHeight="1" x14ac:dyDescent="0.25">
      <c r="A157" s="7"/>
      <c r="B157" s="26" t="s">
        <v>183</v>
      </c>
      <c r="C157" s="34">
        <f t="shared" si="83"/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29"/>
      <c r="K157" s="29"/>
      <c r="L157" s="29"/>
    </row>
    <row r="158" spans="1:12" s="3" customFormat="1" ht="30" customHeight="1" x14ac:dyDescent="0.25">
      <c r="A158" s="7"/>
      <c r="B158" s="26" t="s">
        <v>184</v>
      </c>
      <c r="C158" s="34">
        <f t="shared" ref="C158:H158" si="84">C156+C157</f>
        <v>1540</v>
      </c>
      <c r="D158" s="18">
        <f t="shared" si="84"/>
        <v>1500</v>
      </c>
      <c r="E158" s="18">
        <f t="shared" si="84"/>
        <v>10</v>
      </c>
      <c r="F158" s="18">
        <f t="shared" si="84"/>
        <v>10</v>
      </c>
      <c r="G158" s="18">
        <f t="shared" si="84"/>
        <v>10</v>
      </c>
      <c r="H158" s="18">
        <f t="shared" si="84"/>
        <v>5</v>
      </c>
      <c r="I158" s="18">
        <f>SUM(I156:I157)</f>
        <v>5</v>
      </c>
      <c r="J158" s="29"/>
      <c r="K158" s="29"/>
      <c r="L158" s="29"/>
    </row>
    <row r="159" spans="1:12" s="3" customFormat="1" ht="30" customHeight="1" x14ac:dyDescent="0.25">
      <c r="A159" s="15" t="s">
        <v>112</v>
      </c>
      <c r="B159" s="16" t="s">
        <v>56</v>
      </c>
      <c r="C159" s="17">
        <f>C162+C165</f>
        <v>2900000</v>
      </c>
      <c r="D159" s="17">
        <f t="shared" ref="D159:I160" si="85">D162+D165</f>
        <v>1403000</v>
      </c>
      <c r="E159" s="17">
        <f t="shared" si="85"/>
        <v>150000</v>
      </c>
      <c r="F159" s="17">
        <f t="shared" si="85"/>
        <v>0</v>
      </c>
      <c r="G159" s="17">
        <f t="shared" si="85"/>
        <v>1113000</v>
      </c>
      <c r="H159" s="17">
        <f t="shared" si="85"/>
        <v>230000</v>
      </c>
      <c r="I159" s="17">
        <f>I162+I165</f>
        <v>4000</v>
      </c>
      <c r="J159" s="29"/>
      <c r="K159" s="29"/>
      <c r="L159" s="29"/>
    </row>
    <row r="160" spans="1:12" s="3" customFormat="1" ht="30" customHeight="1" x14ac:dyDescent="0.25">
      <c r="A160" s="15"/>
      <c r="B160" s="24" t="s">
        <v>183</v>
      </c>
      <c r="C160" s="17">
        <f>C163+C166</f>
        <v>0</v>
      </c>
      <c r="D160" s="17">
        <f>D163+D166</f>
        <v>0</v>
      </c>
      <c r="E160" s="17">
        <f t="shared" si="85"/>
        <v>0</v>
      </c>
      <c r="F160" s="17">
        <f t="shared" si="85"/>
        <v>0</v>
      </c>
      <c r="G160" s="17">
        <f t="shared" si="85"/>
        <v>0</v>
      </c>
      <c r="H160" s="17">
        <f t="shared" si="85"/>
        <v>0</v>
      </c>
      <c r="I160" s="17">
        <f t="shared" si="85"/>
        <v>0</v>
      </c>
      <c r="J160" s="29"/>
      <c r="K160" s="29"/>
      <c r="L160" s="29"/>
    </row>
    <row r="161" spans="1:12" s="3" customFormat="1" ht="30" customHeight="1" x14ac:dyDescent="0.25">
      <c r="A161" s="15"/>
      <c r="B161" s="24" t="s">
        <v>184</v>
      </c>
      <c r="C161" s="17">
        <f t="shared" ref="C161:I161" si="86">C159+C160</f>
        <v>2900000</v>
      </c>
      <c r="D161" s="17">
        <f t="shared" si="86"/>
        <v>1403000</v>
      </c>
      <c r="E161" s="17">
        <f t="shared" si="86"/>
        <v>150000</v>
      </c>
      <c r="F161" s="17">
        <f t="shared" si="86"/>
        <v>0</v>
      </c>
      <c r="G161" s="17">
        <f t="shared" si="86"/>
        <v>1113000</v>
      </c>
      <c r="H161" s="17">
        <f t="shared" si="86"/>
        <v>230000</v>
      </c>
      <c r="I161" s="17">
        <f t="shared" si="86"/>
        <v>4000</v>
      </c>
      <c r="J161" s="29"/>
      <c r="K161" s="29"/>
      <c r="L161" s="29"/>
    </row>
    <row r="162" spans="1:12" s="3" customFormat="1" ht="30" customHeight="1" x14ac:dyDescent="0.25">
      <c r="A162" s="7" t="s">
        <v>165</v>
      </c>
      <c r="B162" s="4" t="s">
        <v>57</v>
      </c>
      <c r="C162" s="34">
        <f t="shared" ref="C162:C163" si="87">SUM(D162:I162)</f>
        <v>2862000</v>
      </c>
      <c r="D162" s="18">
        <v>1400000</v>
      </c>
      <c r="E162" s="18">
        <v>150000</v>
      </c>
      <c r="F162" s="18">
        <v>0</v>
      </c>
      <c r="G162" s="18">
        <v>1078000</v>
      </c>
      <c r="H162" s="18">
        <v>230000</v>
      </c>
      <c r="I162" s="18">
        <v>4000</v>
      </c>
      <c r="J162" s="29"/>
      <c r="K162" s="29"/>
      <c r="L162" s="29"/>
    </row>
    <row r="163" spans="1:12" s="3" customFormat="1" ht="30" customHeight="1" x14ac:dyDescent="0.25">
      <c r="A163" s="7"/>
      <c r="B163" s="26" t="s">
        <v>183</v>
      </c>
      <c r="C163" s="34">
        <f t="shared" si="87"/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29"/>
      <c r="K163" s="29"/>
      <c r="L163" s="29"/>
    </row>
    <row r="164" spans="1:12" s="3" customFormat="1" ht="30" customHeight="1" x14ac:dyDescent="0.25">
      <c r="A164" s="7"/>
      <c r="B164" s="26" t="s">
        <v>184</v>
      </c>
      <c r="C164" s="34">
        <f t="shared" ref="C164:I164" si="88">C162+C163</f>
        <v>2862000</v>
      </c>
      <c r="D164" s="18">
        <f t="shared" si="88"/>
        <v>1400000</v>
      </c>
      <c r="E164" s="18">
        <f t="shared" si="88"/>
        <v>150000</v>
      </c>
      <c r="F164" s="18">
        <f t="shared" si="88"/>
        <v>0</v>
      </c>
      <c r="G164" s="18">
        <f t="shared" si="88"/>
        <v>1078000</v>
      </c>
      <c r="H164" s="18">
        <f t="shared" si="88"/>
        <v>230000</v>
      </c>
      <c r="I164" s="18">
        <f t="shared" si="88"/>
        <v>4000</v>
      </c>
      <c r="J164" s="29"/>
      <c r="K164" s="29"/>
      <c r="L164" s="29"/>
    </row>
    <row r="165" spans="1:12" s="3" customFormat="1" ht="30" customHeight="1" x14ac:dyDescent="0.25">
      <c r="A165" s="7" t="s">
        <v>166</v>
      </c>
      <c r="B165" s="4" t="s">
        <v>58</v>
      </c>
      <c r="C165" s="34">
        <f t="shared" ref="C165:C166" si="89">SUM(D165:I165)</f>
        <v>38000</v>
      </c>
      <c r="D165" s="18">
        <v>3000</v>
      </c>
      <c r="E165" s="18">
        <v>0</v>
      </c>
      <c r="F165" s="18">
        <v>0</v>
      </c>
      <c r="G165" s="18">
        <v>35000</v>
      </c>
      <c r="H165" s="18">
        <v>0</v>
      </c>
      <c r="I165" s="18">
        <v>0</v>
      </c>
      <c r="J165" s="29"/>
      <c r="K165" s="29"/>
      <c r="L165" s="29"/>
    </row>
    <row r="166" spans="1:12" s="3" customFormat="1" ht="30" customHeight="1" x14ac:dyDescent="0.25">
      <c r="A166" s="7"/>
      <c r="B166" s="26" t="s">
        <v>183</v>
      </c>
      <c r="C166" s="34">
        <f t="shared" si="89"/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29"/>
      <c r="K166" s="29"/>
      <c r="L166" s="29"/>
    </row>
    <row r="167" spans="1:12" s="3" customFormat="1" ht="30" customHeight="1" x14ac:dyDescent="0.25">
      <c r="A167" s="7"/>
      <c r="B167" s="26" t="s">
        <v>184</v>
      </c>
      <c r="C167" s="34">
        <f t="shared" ref="C167:I167" si="90">C165+C166</f>
        <v>38000</v>
      </c>
      <c r="D167" s="18">
        <f t="shared" si="90"/>
        <v>3000</v>
      </c>
      <c r="E167" s="18">
        <f t="shared" si="90"/>
        <v>0</v>
      </c>
      <c r="F167" s="18">
        <f t="shared" si="90"/>
        <v>0</v>
      </c>
      <c r="G167" s="18">
        <f t="shared" si="90"/>
        <v>35000</v>
      </c>
      <c r="H167" s="18">
        <f t="shared" si="90"/>
        <v>0</v>
      </c>
      <c r="I167" s="18">
        <f t="shared" si="90"/>
        <v>0</v>
      </c>
      <c r="J167" s="29"/>
      <c r="K167" s="29"/>
      <c r="L167" s="29"/>
    </row>
    <row r="168" spans="1:12" s="3" customFormat="1" ht="30" customHeight="1" x14ac:dyDescent="0.25">
      <c r="A168" s="15" t="s">
        <v>113</v>
      </c>
      <c r="B168" s="16" t="s">
        <v>59</v>
      </c>
      <c r="C168" s="17">
        <f>C171+C174+C177+C180</f>
        <v>8384642.3399999999</v>
      </c>
      <c r="D168" s="17">
        <f t="shared" ref="D168:I169" si="91">D171+D174+D177</f>
        <v>0</v>
      </c>
      <c r="E168" s="17">
        <f t="shared" si="91"/>
        <v>0</v>
      </c>
      <c r="F168" s="17">
        <f>F171+F174+F177+F180</f>
        <v>8304642.3399999999</v>
      </c>
      <c r="G168" s="17">
        <f t="shared" si="91"/>
        <v>80000</v>
      </c>
      <c r="H168" s="17">
        <f t="shared" si="91"/>
        <v>0</v>
      </c>
      <c r="I168" s="17">
        <f t="shared" si="91"/>
        <v>0</v>
      </c>
      <c r="J168" s="29"/>
      <c r="K168" s="29"/>
      <c r="L168" s="29"/>
    </row>
    <row r="169" spans="1:12" s="3" customFormat="1" ht="30" customHeight="1" x14ac:dyDescent="0.25">
      <c r="A169" s="15"/>
      <c r="B169" s="24" t="s">
        <v>183</v>
      </c>
      <c r="C169" s="17">
        <f>C172+C175+C178+C181</f>
        <v>2149222.23</v>
      </c>
      <c r="D169" s="17">
        <f>D172+D175+D178+D181</f>
        <v>0</v>
      </c>
      <c r="E169" s="17">
        <f t="shared" ref="E169:H169" si="92">E172+E175+E178+E181</f>
        <v>0</v>
      </c>
      <c r="F169" s="17">
        <f>F172+F175+F178+F181</f>
        <v>2149222.23</v>
      </c>
      <c r="G169" s="17">
        <f t="shared" si="92"/>
        <v>0</v>
      </c>
      <c r="H169" s="17">
        <f t="shared" si="92"/>
        <v>0</v>
      </c>
      <c r="I169" s="17">
        <f t="shared" si="91"/>
        <v>0</v>
      </c>
      <c r="J169" s="29"/>
      <c r="K169" s="29"/>
      <c r="L169" s="29"/>
    </row>
    <row r="170" spans="1:12" s="3" customFormat="1" ht="30" customHeight="1" x14ac:dyDescent="0.25">
      <c r="A170" s="15"/>
      <c r="B170" s="24" t="s">
        <v>184</v>
      </c>
      <c r="C170" s="17">
        <f>C173+C176+C179+C182</f>
        <v>10533864.57</v>
      </c>
      <c r="D170" s="17">
        <f t="shared" ref="D170:I170" si="93">D168+D169</f>
        <v>0</v>
      </c>
      <c r="E170" s="17">
        <f t="shared" si="93"/>
        <v>0</v>
      </c>
      <c r="F170" s="17">
        <f>F168+F169</f>
        <v>10453864.57</v>
      </c>
      <c r="G170" s="17">
        <f t="shared" si="93"/>
        <v>80000</v>
      </c>
      <c r="H170" s="17">
        <f t="shared" si="93"/>
        <v>0</v>
      </c>
      <c r="I170" s="17">
        <f t="shared" si="93"/>
        <v>0</v>
      </c>
      <c r="J170" s="29"/>
      <c r="K170" s="29"/>
      <c r="L170" s="29"/>
    </row>
    <row r="171" spans="1:12" s="3" customFormat="1" ht="30" customHeight="1" x14ac:dyDescent="0.25">
      <c r="A171" s="7" t="s">
        <v>167</v>
      </c>
      <c r="B171" s="4" t="s">
        <v>60</v>
      </c>
      <c r="C171" s="34">
        <f t="shared" ref="C171:C172" si="94">SUM(D171:I171)</f>
        <v>50000</v>
      </c>
      <c r="D171" s="18">
        <v>0</v>
      </c>
      <c r="E171" s="18">
        <v>0</v>
      </c>
      <c r="F171" s="18">
        <v>0</v>
      </c>
      <c r="G171" s="18">
        <v>50000</v>
      </c>
      <c r="H171" s="18">
        <v>0</v>
      </c>
      <c r="I171" s="18">
        <v>0</v>
      </c>
      <c r="J171" s="29"/>
      <c r="K171" s="29"/>
      <c r="L171" s="29"/>
    </row>
    <row r="172" spans="1:12" s="3" customFormat="1" ht="30" customHeight="1" x14ac:dyDescent="0.25">
      <c r="A172" s="7"/>
      <c r="B172" s="26" t="s">
        <v>183</v>
      </c>
      <c r="C172" s="34">
        <f t="shared" si="94"/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29"/>
      <c r="K172" s="29"/>
      <c r="L172" s="29"/>
    </row>
    <row r="173" spans="1:12" s="3" customFormat="1" ht="30" customHeight="1" x14ac:dyDescent="0.25">
      <c r="A173" s="7"/>
      <c r="B173" s="26" t="s">
        <v>184</v>
      </c>
      <c r="C173" s="34">
        <f t="shared" ref="C173:I173" si="95">C171+C172</f>
        <v>50000</v>
      </c>
      <c r="D173" s="18">
        <f t="shared" si="95"/>
        <v>0</v>
      </c>
      <c r="E173" s="18">
        <f t="shared" si="95"/>
        <v>0</v>
      </c>
      <c r="F173" s="18">
        <f t="shared" si="95"/>
        <v>0</v>
      </c>
      <c r="G173" s="18">
        <f t="shared" si="95"/>
        <v>50000</v>
      </c>
      <c r="H173" s="18">
        <f t="shared" si="95"/>
        <v>0</v>
      </c>
      <c r="I173" s="18">
        <f t="shared" si="95"/>
        <v>0</v>
      </c>
      <c r="J173" s="29"/>
      <c r="K173" s="29"/>
      <c r="L173" s="29"/>
    </row>
    <row r="174" spans="1:12" s="3" customFormat="1" ht="30" customHeight="1" x14ac:dyDescent="0.25">
      <c r="A174" s="7" t="s">
        <v>168</v>
      </c>
      <c r="B174" s="4" t="s">
        <v>61</v>
      </c>
      <c r="C174" s="34">
        <f t="shared" ref="C174:C175" si="96">SUM(D174:I174)</f>
        <v>8024642.3399999999</v>
      </c>
      <c r="D174" s="18">
        <v>0</v>
      </c>
      <c r="E174" s="18">
        <v>0</v>
      </c>
      <c r="F174" s="18">
        <v>8024642.3399999999</v>
      </c>
      <c r="G174" s="18">
        <v>0</v>
      </c>
      <c r="H174" s="18">
        <v>0</v>
      </c>
      <c r="I174" s="18">
        <v>0</v>
      </c>
      <c r="J174" s="29"/>
      <c r="K174" s="29"/>
      <c r="L174" s="29"/>
    </row>
    <row r="175" spans="1:12" s="3" customFormat="1" ht="30" customHeight="1" x14ac:dyDescent="0.25">
      <c r="A175" s="7"/>
      <c r="B175" s="26" t="s">
        <v>183</v>
      </c>
      <c r="C175" s="34">
        <f t="shared" si="96"/>
        <v>2149222.23</v>
      </c>
      <c r="D175" s="18">
        <v>0</v>
      </c>
      <c r="E175" s="18">
        <v>0</v>
      </c>
      <c r="F175" s="18">
        <v>2149222.23</v>
      </c>
      <c r="G175" s="18">
        <v>0</v>
      </c>
      <c r="H175" s="18">
        <v>0</v>
      </c>
      <c r="I175" s="18">
        <v>0</v>
      </c>
      <c r="J175" s="29"/>
      <c r="K175" s="29"/>
      <c r="L175" s="29"/>
    </row>
    <row r="176" spans="1:12" s="3" customFormat="1" ht="30" customHeight="1" x14ac:dyDescent="0.25">
      <c r="A176" s="7"/>
      <c r="B176" s="26" t="s">
        <v>184</v>
      </c>
      <c r="C176" s="34">
        <f>SUM(C174:C175)</f>
        <v>10173864.57</v>
      </c>
      <c r="D176" s="18">
        <f t="shared" ref="D176:I176" si="97">SUM(D174:D175)</f>
        <v>0</v>
      </c>
      <c r="E176" s="18">
        <f t="shared" si="97"/>
        <v>0</v>
      </c>
      <c r="F176" s="18">
        <f t="shared" si="97"/>
        <v>10173864.57</v>
      </c>
      <c r="G176" s="18">
        <f t="shared" si="97"/>
        <v>0</v>
      </c>
      <c r="H176" s="18">
        <f t="shared" si="97"/>
        <v>0</v>
      </c>
      <c r="I176" s="18">
        <f t="shared" si="97"/>
        <v>0</v>
      </c>
      <c r="J176" s="29"/>
      <c r="K176" s="29"/>
      <c r="L176" s="29"/>
    </row>
    <row r="177" spans="1:12" s="3" customFormat="1" ht="30" customHeight="1" x14ac:dyDescent="0.25">
      <c r="A177" s="7" t="s">
        <v>169</v>
      </c>
      <c r="B177" s="4" t="s">
        <v>62</v>
      </c>
      <c r="C177" s="34">
        <f t="shared" ref="C177:C178" si="98">SUM(D177:I177)</f>
        <v>30000</v>
      </c>
      <c r="D177" s="18">
        <v>0</v>
      </c>
      <c r="E177" s="18">
        <v>0</v>
      </c>
      <c r="F177" s="18">
        <v>0</v>
      </c>
      <c r="G177" s="18">
        <v>30000</v>
      </c>
      <c r="H177" s="18">
        <v>0</v>
      </c>
      <c r="I177" s="18">
        <v>0</v>
      </c>
      <c r="J177" s="29"/>
      <c r="K177" s="29"/>
      <c r="L177" s="29"/>
    </row>
    <row r="178" spans="1:12" s="3" customFormat="1" ht="30" customHeight="1" x14ac:dyDescent="0.25">
      <c r="A178" s="7"/>
      <c r="B178" s="26" t="s">
        <v>183</v>
      </c>
      <c r="C178" s="34">
        <f t="shared" si="98"/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29"/>
      <c r="K178" s="29"/>
      <c r="L178" s="29"/>
    </row>
    <row r="179" spans="1:12" s="3" customFormat="1" ht="30" customHeight="1" x14ac:dyDescent="0.25">
      <c r="A179" s="7"/>
      <c r="B179" s="26" t="s">
        <v>184</v>
      </c>
      <c r="C179" s="34">
        <f t="shared" ref="C179:I179" si="99">C177+C178</f>
        <v>30000</v>
      </c>
      <c r="D179" s="18">
        <f t="shared" si="99"/>
        <v>0</v>
      </c>
      <c r="E179" s="18">
        <f t="shared" si="99"/>
        <v>0</v>
      </c>
      <c r="F179" s="18">
        <f t="shared" si="99"/>
        <v>0</v>
      </c>
      <c r="G179" s="18">
        <f t="shared" si="99"/>
        <v>30000</v>
      </c>
      <c r="H179" s="18">
        <f t="shared" si="99"/>
        <v>0</v>
      </c>
      <c r="I179" s="18">
        <f t="shared" si="99"/>
        <v>0</v>
      </c>
      <c r="J179" s="29"/>
      <c r="K179" s="29"/>
      <c r="L179" s="29"/>
    </row>
    <row r="180" spans="1:12" s="3" customFormat="1" ht="30" customHeight="1" x14ac:dyDescent="0.25">
      <c r="A180" s="7" t="s">
        <v>186</v>
      </c>
      <c r="B180" s="4" t="s">
        <v>187</v>
      </c>
      <c r="C180" s="34">
        <f t="shared" ref="C180:C181" si="100">SUM(D180:I180)</f>
        <v>280000</v>
      </c>
      <c r="D180" s="18">
        <v>0</v>
      </c>
      <c r="E180" s="18">
        <v>0</v>
      </c>
      <c r="F180" s="18">
        <v>280000</v>
      </c>
      <c r="G180" s="18">
        <v>0</v>
      </c>
      <c r="H180" s="18">
        <v>0</v>
      </c>
      <c r="I180" s="18">
        <v>0</v>
      </c>
      <c r="J180" s="29"/>
      <c r="K180" s="29"/>
      <c r="L180" s="29"/>
    </row>
    <row r="181" spans="1:12" s="3" customFormat="1" ht="30" customHeight="1" x14ac:dyDescent="0.25">
      <c r="A181" s="7"/>
      <c r="B181" s="26" t="s">
        <v>183</v>
      </c>
      <c r="C181" s="34">
        <f t="shared" si="100"/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9"/>
      <c r="K181" s="29"/>
      <c r="L181" s="29"/>
    </row>
    <row r="182" spans="1:12" s="3" customFormat="1" ht="30" customHeight="1" x14ac:dyDescent="0.25">
      <c r="A182" s="7"/>
      <c r="B182" s="26" t="s">
        <v>184</v>
      </c>
      <c r="C182" s="34">
        <f t="shared" ref="C182:I182" si="101">C180+C181</f>
        <v>280000</v>
      </c>
      <c r="D182" s="18">
        <f t="shared" si="101"/>
        <v>0</v>
      </c>
      <c r="E182" s="18">
        <f t="shared" si="101"/>
        <v>0</v>
      </c>
      <c r="F182" s="18">
        <f t="shared" si="101"/>
        <v>280000</v>
      </c>
      <c r="G182" s="18">
        <f t="shared" si="101"/>
        <v>0</v>
      </c>
      <c r="H182" s="18">
        <f t="shared" si="101"/>
        <v>0</v>
      </c>
      <c r="I182" s="18">
        <f t="shared" si="101"/>
        <v>0</v>
      </c>
      <c r="J182" s="29"/>
      <c r="K182" s="29"/>
      <c r="L182" s="29"/>
    </row>
    <row r="183" spans="1:12" s="3" customFormat="1" ht="30" customHeight="1" x14ac:dyDescent="0.25">
      <c r="A183" s="15" t="s">
        <v>114</v>
      </c>
      <c r="B183" s="16" t="s">
        <v>63</v>
      </c>
      <c r="C183" s="17">
        <f>C186+C189+C192</f>
        <v>127000</v>
      </c>
      <c r="D183" s="17">
        <f t="shared" ref="D183:I184" si="102">D186+D189+D192</f>
        <v>20000</v>
      </c>
      <c r="E183" s="17">
        <f t="shared" si="102"/>
        <v>0</v>
      </c>
      <c r="F183" s="17">
        <f t="shared" si="102"/>
        <v>15000</v>
      </c>
      <c r="G183" s="17">
        <f t="shared" si="102"/>
        <v>0</v>
      </c>
      <c r="H183" s="17">
        <f t="shared" si="102"/>
        <v>0</v>
      </c>
      <c r="I183" s="17">
        <f t="shared" si="102"/>
        <v>92000</v>
      </c>
      <c r="J183" s="29"/>
      <c r="K183" s="29"/>
      <c r="L183" s="29"/>
    </row>
    <row r="184" spans="1:12" s="3" customFormat="1" ht="30" customHeight="1" x14ac:dyDescent="0.25">
      <c r="A184" s="15"/>
      <c r="B184" s="24" t="s">
        <v>183</v>
      </c>
      <c r="C184" s="17">
        <f>C187+C190+C193</f>
        <v>0</v>
      </c>
      <c r="D184" s="17">
        <f>D187+D190+D193</f>
        <v>0</v>
      </c>
      <c r="E184" s="17">
        <f t="shared" si="102"/>
        <v>0</v>
      </c>
      <c r="F184" s="17">
        <f t="shared" si="102"/>
        <v>0</v>
      </c>
      <c r="G184" s="17">
        <f t="shared" si="102"/>
        <v>0</v>
      </c>
      <c r="H184" s="17">
        <f t="shared" si="102"/>
        <v>0</v>
      </c>
      <c r="I184" s="17">
        <f t="shared" si="102"/>
        <v>0</v>
      </c>
      <c r="J184" s="29"/>
      <c r="K184" s="29"/>
      <c r="L184" s="29"/>
    </row>
    <row r="185" spans="1:12" s="3" customFormat="1" ht="30" customHeight="1" x14ac:dyDescent="0.25">
      <c r="A185" s="15"/>
      <c r="B185" s="24" t="s">
        <v>184</v>
      </c>
      <c r="C185" s="17">
        <f t="shared" ref="C185:I185" si="103">C183+C184</f>
        <v>127000</v>
      </c>
      <c r="D185" s="17">
        <f t="shared" si="103"/>
        <v>20000</v>
      </c>
      <c r="E185" s="17">
        <f t="shared" si="103"/>
        <v>0</v>
      </c>
      <c r="F185" s="17">
        <f t="shared" si="103"/>
        <v>15000</v>
      </c>
      <c r="G185" s="17">
        <f t="shared" si="103"/>
        <v>0</v>
      </c>
      <c r="H185" s="17">
        <f t="shared" si="103"/>
        <v>0</v>
      </c>
      <c r="I185" s="17">
        <f t="shared" si="103"/>
        <v>92000</v>
      </c>
      <c r="J185" s="29"/>
      <c r="K185" s="29"/>
      <c r="L185" s="29"/>
    </row>
    <row r="186" spans="1:12" s="3" customFormat="1" ht="30" customHeight="1" x14ac:dyDescent="0.25">
      <c r="A186" s="7" t="s">
        <v>170</v>
      </c>
      <c r="B186" s="4" t="s">
        <v>64</v>
      </c>
      <c r="C186" s="34">
        <f t="shared" ref="C186:C187" si="104">SUM(D186:I186)</f>
        <v>35000</v>
      </c>
      <c r="D186" s="18">
        <v>20000</v>
      </c>
      <c r="E186" s="18">
        <v>0</v>
      </c>
      <c r="F186" s="18">
        <v>15000</v>
      </c>
      <c r="G186" s="18">
        <v>0</v>
      </c>
      <c r="H186" s="18">
        <v>0</v>
      </c>
      <c r="I186" s="18">
        <v>0</v>
      </c>
      <c r="J186" s="29"/>
      <c r="K186" s="29"/>
      <c r="L186" s="29"/>
    </row>
    <row r="187" spans="1:12" s="3" customFormat="1" ht="30" customHeight="1" x14ac:dyDescent="0.25">
      <c r="A187" s="7"/>
      <c r="B187" s="26" t="s">
        <v>183</v>
      </c>
      <c r="C187" s="34">
        <f t="shared" si="104"/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/>
      <c r="K187" s="29"/>
      <c r="L187" s="29"/>
    </row>
    <row r="188" spans="1:12" s="3" customFormat="1" ht="30" customHeight="1" x14ac:dyDescent="0.25">
      <c r="A188" s="7"/>
      <c r="B188" s="26" t="s">
        <v>184</v>
      </c>
      <c r="C188" s="34">
        <f t="shared" ref="C188:I188" si="105">C186+C187</f>
        <v>35000</v>
      </c>
      <c r="D188" s="18">
        <f t="shared" si="105"/>
        <v>20000</v>
      </c>
      <c r="E188" s="18">
        <f t="shared" si="105"/>
        <v>0</v>
      </c>
      <c r="F188" s="18">
        <f t="shared" si="105"/>
        <v>15000</v>
      </c>
      <c r="G188" s="18">
        <f t="shared" si="105"/>
        <v>0</v>
      </c>
      <c r="H188" s="18">
        <f t="shared" si="105"/>
        <v>0</v>
      </c>
      <c r="I188" s="18">
        <f t="shared" si="105"/>
        <v>0</v>
      </c>
      <c r="J188" s="29"/>
      <c r="K188" s="29"/>
      <c r="L188" s="29"/>
    </row>
    <row r="189" spans="1:12" s="3" customFormat="1" ht="30" customHeight="1" x14ac:dyDescent="0.25">
      <c r="A189" s="7" t="s">
        <v>171</v>
      </c>
      <c r="B189" s="4" t="s">
        <v>65</v>
      </c>
      <c r="C189" s="34">
        <f t="shared" ref="C189:C190" si="106">SUM(D189:I189)</f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/>
      <c r="K189" s="29"/>
      <c r="L189" s="29"/>
    </row>
    <row r="190" spans="1:12" s="3" customFormat="1" ht="30" customHeight="1" x14ac:dyDescent="0.25">
      <c r="A190" s="7"/>
      <c r="B190" s="26" t="s">
        <v>183</v>
      </c>
      <c r="C190" s="34">
        <f t="shared" si="106"/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/>
      <c r="K190" s="29"/>
      <c r="L190" s="29"/>
    </row>
    <row r="191" spans="1:12" s="3" customFormat="1" ht="30" customHeight="1" x14ac:dyDescent="0.25">
      <c r="A191" s="7"/>
      <c r="B191" s="26" t="s">
        <v>184</v>
      </c>
      <c r="C191" s="34">
        <f t="shared" ref="C191:I191" si="107">C189+C190</f>
        <v>0</v>
      </c>
      <c r="D191" s="18">
        <f t="shared" si="107"/>
        <v>0</v>
      </c>
      <c r="E191" s="18">
        <f t="shared" si="107"/>
        <v>0</v>
      </c>
      <c r="F191" s="18">
        <f t="shared" si="107"/>
        <v>0</v>
      </c>
      <c r="G191" s="18">
        <f t="shared" si="107"/>
        <v>0</v>
      </c>
      <c r="H191" s="18">
        <f t="shared" si="107"/>
        <v>0</v>
      </c>
      <c r="I191" s="18">
        <f t="shared" si="107"/>
        <v>0</v>
      </c>
      <c r="J191" s="29"/>
      <c r="K191" s="29"/>
      <c r="L191" s="29"/>
    </row>
    <row r="192" spans="1:12" s="3" customFormat="1" ht="30" customHeight="1" x14ac:dyDescent="0.25">
      <c r="A192" s="7" t="s">
        <v>172</v>
      </c>
      <c r="B192" s="4" t="s">
        <v>66</v>
      </c>
      <c r="C192" s="34">
        <f t="shared" ref="C192:C193" si="108">SUM(D192:I192)</f>
        <v>92000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92000</v>
      </c>
      <c r="J192" s="29"/>
      <c r="K192" s="29"/>
      <c r="L192" s="29"/>
    </row>
    <row r="193" spans="1:12" s="3" customFormat="1" ht="30" customHeight="1" x14ac:dyDescent="0.25">
      <c r="A193" s="7"/>
      <c r="B193" s="26" t="s">
        <v>183</v>
      </c>
      <c r="C193" s="34">
        <f t="shared" si="108"/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29"/>
      <c r="K193" s="29"/>
      <c r="L193" s="29"/>
    </row>
    <row r="194" spans="1:12" s="3" customFormat="1" ht="30" customHeight="1" x14ac:dyDescent="0.25">
      <c r="A194" s="7"/>
      <c r="B194" s="26" t="s">
        <v>184</v>
      </c>
      <c r="C194" s="34">
        <f t="shared" ref="C194:I194" si="109">C192+C193</f>
        <v>92000</v>
      </c>
      <c r="D194" s="18">
        <f t="shared" si="109"/>
        <v>0</v>
      </c>
      <c r="E194" s="18">
        <f t="shared" si="109"/>
        <v>0</v>
      </c>
      <c r="F194" s="18">
        <f t="shared" si="109"/>
        <v>0</v>
      </c>
      <c r="G194" s="18">
        <f t="shared" si="109"/>
        <v>0</v>
      </c>
      <c r="H194" s="18">
        <f t="shared" si="109"/>
        <v>0</v>
      </c>
      <c r="I194" s="18">
        <f t="shared" si="109"/>
        <v>92000</v>
      </c>
      <c r="J194" s="29"/>
      <c r="K194" s="29"/>
      <c r="L194" s="29"/>
    </row>
    <row r="195" spans="1:12" s="3" customFormat="1" ht="30" customHeight="1" x14ac:dyDescent="0.25">
      <c r="A195" s="21"/>
      <c r="B195" s="5" t="s">
        <v>67</v>
      </c>
      <c r="C195" s="6">
        <f>C57+C66+C117+C129+C144+C159+C168+C183</f>
        <v>20416674.600000001</v>
      </c>
      <c r="D195" s="6">
        <f>D57+D66+D117+D4+D129+D144+D159+D168+D183</f>
        <v>5651353.6600000001</v>
      </c>
      <c r="E195" s="6">
        <f>E57+E66+E117+E4+E129+E144+E159+E168+E183</f>
        <v>1490810</v>
      </c>
      <c r="F195" s="6">
        <f>F57+F66+F117+F129+F144+F159+F168+F183</f>
        <v>8421452.3399999999</v>
      </c>
      <c r="G195" s="6">
        <f>G57+G66+G117+G4+G129+G144+G159+G168+G183</f>
        <v>2017710</v>
      </c>
      <c r="H195" s="6">
        <f>H57+H66+H117+H4+H129+H144+H159+H168+H183</f>
        <v>571705</v>
      </c>
      <c r="I195" s="6">
        <f>I57+I66+I117+I4+I129+I144+I159+I168+I183</f>
        <v>2263643.6</v>
      </c>
      <c r="J195" s="33"/>
      <c r="K195" s="29"/>
      <c r="L195" s="29"/>
    </row>
    <row r="196" spans="1:12" s="3" customFormat="1" ht="30" customHeight="1" x14ac:dyDescent="0.25">
      <c r="A196" s="21"/>
      <c r="B196" s="25" t="s">
        <v>183</v>
      </c>
      <c r="C196" s="6">
        <f>C58+C67+C118+C130+C145+C160+C169+C184</f>
        <v>2149222.23</v>
      </c>
      <c r="D196" s="6">
        <f>D58+D67+D118+D130+D145+D160+D169+D184</f>
        <v>28680</v>
      </c>
      <c r="E196" s="6">
        <f>E58+E67+E118+E130+E145+E160+E169+E184</f>
        <v>0</v>
      </c>
      <c r="F196" s="6">
        <f>F58+F67+F118+F130+F145+F160+F169+F184</f>
        <v>2149222.23</v>
      </c>
      <c r="G196" s="6">
        <f>G58+G67+G118+G130+G145+G160+G169+G184</f>
        <v>0</v>
      </c>
      <c r="H196" s="6">
        <f>H58+H67+H118+H130+H145+H160+H169+H184</f>
        <v>-29280</v>
      </c>
      <c r="I196" s="6">
        <f>I58+I67+I118+I130+I145+I160+I169+I184</f>
        <v>600</v>
      </c>
      <c r="J196" s="33"/>
      <c r="K196" s="29"/>
      <c r="L196" s="29"/>
    </row>
    <row r="197" spans="1:12" s="3" customFormat="1" ht="30" customHeight="1" x14ac:dyDescent="0.25">
      <c r="A197" s="21"/>
      <c r="B197" s="25" t="s">
        <v>184</v>
      </c>
      <c r="C197" s="6">
        <f>C195+C196</f>
        <v>22565896.830000002</v>
      </c>
      <c r="D197" s="6">
        <f t="shared" ref="D197:I197" si="110">D195+D196</f>
        <v>5680033.6600000001</v>
      </c>
      <c r="E197" s="6">
        <f t="shared" si="110"/>
        <v>1490810</v>
      </c>
      <c r="F197" s="6">
        <f t="shared" si="110"/>
        <v>10570674.57</v>
      </c>
      <c r="G197" s="6">
        <f t="shared" si="110"/>
        <v>2017710</v>
      </c>
      <c r="H197" s="6">
        <f t="shared" si="110"/>
        <v>542425</v>
      </c>
      <c r="I197" s="6">
        <f t="shared" si="110"/>
        <v>2264243.6</v>
      </c>
      <c r="J197" s="33"/>
      <c r="K197" s="33"/>
      <c r="L197" s="29"/>
    </row>
    <row r="198" spans="1:12" s="3" customFormat="1" ht="9.9499999999999993" customHeight="1" x14ac:dyDescent="0.25">
      <c r="A198" s="22"/>
      <c r="B198" s="9"/>
      <c r="C198" s="10"/>
      <c r="D198" s="10"/>
      <c r="E198" s="10"/>
      <c r="F198" s="10"/>
      <c r="G198" s="10"/>
      <c r="H198" s="10"/>
      <c r="I198" s="10"/>
      <c r="J198" s="29"/>
      <c r="K198" s="29"/>
      <c r="L198" s="29"/>
    </row>
    <row r="199" spans="1:12" s="3" customFormat="1" ht="30" customHeight="1" x14ac:dyDescent="0.25">
      <c r="A199" s="21"/>
      <c r="B199" s="5" t="s">
        <v>68</v>
      </c>
      <c r="C199" s="6">
        <f t="shared" ref="C199:I200" si="111">C52-C195</f>
        <v>463000</v>
      </c>
      <c r="D199" s="6">
        <f t="shared" si="111"/>
        <v>168000</v>
      </c>
      <c r="E199" s="6">
        <f t="shared" si="111"/>
        <v>5000</v>
      </c>
      <c r="F199" s="6">
        <f t="shared" si="111"/>
        <v>30000</v>
      </c>
      <c r="G199" s="6">
        <f t="shared" si="111"/>
        <v>60000</v>
      </c>
      <c r="H199" s="6">
        <f t="shared" si="111"/>
        <v>40000</v>
      </c>
      <c r="I199" s="6">
        <f t="shared" si="111"/>
        <v>160000</v>
      </c>
      <c r="J199" s="29"/>
      <c r="K199" s="29"/>
      <c r="L199" s="29"/>
    </row>
    <row r="200" spans="1:12" s="3" customFormat="1" ht="30" customHeight="1" x14ac:dyDescent="0.25">
      <c r="A200" s="21"/>
      <c r="B200" s="25" t="s">
        <v>183</v>
      </c>
      <c r="C200" s="6">
        <f t="shared" si="111"/>
        <v>0</v>
      </c>
      <c r="D200" s="6">
        <f t="shared" si="111"/>
        <v>0</v>
      </c>
      <c r="E200" s="6">
        <f t="shared" si="111"/>
        <v>0</v>
      </c>
      <c r="F200" s="6">
        <f t="shared" si="111"/>
        <v>0</v>
      </c>
      <c r="G200" s="6">
        <f t="shared" si="111"/>
        <v>0</v>
      </c>
      <c r="H200" s="6">
        <f t="shared" si="111"/>
        <v>0</v>
      </c>
      <c r="I200" s="6">
        <f t="shared" si="111"/>
        <v>0</v>
      </c>
      <c r="J200" s="29"/>
      <c r="K200" s="29"/>
      <c r="L200" s="29"/>
    </row>
    <row r="201" spans="1:12" s="3" customFormat="1" ht="30" customHeight="1" x14ac:dyDescent="0.25">
      <c r="A201" s="21"/>
      <c r="B201" s="25" t="s">
        <v>184</v>
      </c>
      <c r="C201" s="6">
        <f>C199+C200</f>
        <v>463000</v>
      </c>
      <c r="D201" s="6">
        <f t="shared" ref="D201:I201" si="112">D199+D200</f>
        <v>168000</v>
      </c>
      <c r="E201" s="6">
        <f t="shared" si="112"/>
        <v>5000</v>
      </c>
      <c r="F201" s="6">
        <f t="shared" si="112"/>
        <v>30000</v>
      </c>
      <c r="G201" s="6">
        <f t="shared" si="112"/>
        <v>60000</v>
      </c>
      <c r="H201" s="6">
        <f t="shared" si="112"/>
        <v>40000</v>
      </c>
      <c r="I201" s="6">
        <f t="shared" si="112"/>
        <v>160000</v>
      </c>
      <c r="J201" s="29"/>
      <c r="K201" s="29"/>
      <c r="L201" s="29"/>
    </row>
    <row r="202" spans="1:12" s="3" customFormat="1" ht="9.9499999999999993" customHeight="1" x14ac:dyDescent="0.25">
      <c r="A202" s="22"/>
      <c r="B202" s="9"/>
      <c r="C202" s="10"/>
      <c r="D202" s="10"/>
      <c r="E202" s="10"/>
      <c r="F202" s="10"/>
      <c r="G202" s="10"/>
      <c r="H202" s="10"/>
      <c r="I202" s="10"/>
      <c r="J202" s="29"/>
      <c r="K202" s="29"/>
      <c r="L202" s="29"/>
    </row>
    <row r="203" spans="1:12" s="3" customFormat="1" ht="30" customHeight="1" x14ac:dyDescent="0.25">
      <c r="A203" s="5" t="s">
        <v>24</v>
      </c>
      <c r="B203" s="5" t="s">
        <v>69</v>
      </c>
      <c r="C203" s="6"/>
      <c r="D203" s="6"/>
      <c r="E203" s="6"/>
      <c r="F203" s="6"/>
      <c r="G203" s="6"/>
      <c r="H203" s="6"/>
      <c r="I203" s="6"/>
      <c r="J203" s="29"/>
      <c r="K203" s="29"/>
      <c r="L203" s="29"/>
    </row>
    <row r="204" spans="1:12" s="3" customFormat="1" ht="30" customHeight="1" x14ac:dyDescent="0.25">
      <c r="A204" s="15" t="s">
        <v>117</v>
      </c>
      <c r="B204" s="16" t="s">
        <v>70</v>
      </c>
      <c r="C204" s="17">
        <f>SUM(C207)</f>
        <v>7000</v>
      </c>
      <c r="D204" s="17">
        <f t="shared" ref="D204:I204" si="113">SUM(D207)</f>
        <v>2000</v>
      </c>
      <c r="E204" s="17">
        <f t="shared" si="113"/>
        <v>0</v>
      </c>
      <c r="F204" s="17">
        <f t="shared" si="113"/>
        <v>5000</v>
      </c>
      <c r="G204" s="17">
        <f t="shared" si="113"/>
        <v>0</v>
      </c>
      <c r="H204" s="17">
        <f t="shared" si="113"/>
        <v>0</v>
      </c>
      <c r="I204" s="17">
        <f t="shared" si="113"/>
        <v>0</v>
      </c>
      <c r="J204" s="29"/>
      <c r="K204" s="29"/>
      <c r="L204" s="29"/>
    </row>
    <row r="205" spans="1:12" s="3" customFormat="1" ht="30" customHeight="1" x14ac:dyDescent="0.25">
      <c r="A205" s="15"/>
      <c r="B205" s="24" t="s">
        <v>183</v>
      </c>
      <c r="C205" s="17">
        <f>C208</f>
        <v>0</v>
      </c>
      <c r="D205" s="17">
        <f t="shared" ref="D205:I205" si="114">D208</f>
        <v>0</v>
      </c>
      <c r="E205" s="17">
        <f t="shared" si="114"/>
        <v>0</v>
      </c>
      <c r="F205" s="17">
        <f t="shared" si="114"/>
        <v>0</v>
      </c>
      <c r="G205" s="17">
        <f t="shared" si="114"/>
        <v>0</v>
      </c>
      <c r="H205" s="17">
        <f t="shared" si="114"/>
        <v>0</v>
      </c>
      <c r="I205" s="17">
        <f t="shared" si="114"/>
        <v>0</v>
      </c>
      <c r="J205" s="29"/>
      <c r="K205" s="29"/>
      <c r="L205" s="29"/>
    </row>
    <row r="206" spans="1:12" s="3" customFormat="1" ht="30" customHeight="1" x14ac:dyDescent="0.25">
      <c r="A206" s="15"/>
      <c r="B206" s="24" t="s">
        <v>184</v>
      </c>
      <c r="C206" s="17">
        <f>C204+C205</f>
        <v>7000</v>
      </c>
      <c r="D206" s="17">
        <f t="shared" ref="D206:I206" si="115">D204+D205</f>
        <v>2000</v>
      </c>
      <c r="E206" s="17">
        <f t="shared" si="115"/>
        <v>0</v>
      </c>
      <c r="F206" s="17">
        <f t="shared" si="115"/>
        <v>5000</v>
      </c>
      <c r="G206" s="17">
        <f t="shared" si="115"/>
        <v>0</v>
      </c>
      <c r="H206" s="17">
        <f t="shared" si="115"/>
        <v>0</v>
      </c>
      <c r="I206" s="17">
        <f t="shared" si="115"/>
        <v>0</v>
      </c>
      <c r="J206" s="29"/>
      <c r="K206" s="29"/>
      <c r="L206" s="29"/>
    </row>
    <row r="207" spans="1:12" s="3" customFormat="1" ht="30" customHeight="1" x14ac:dyDescent="0.25">
      <c r="A207" s="7" t="s">
        <v>131</v>
      </c>
      <c r="B207" s="4" t="s">
        <v>71</v>
      </c>
      <c r="C207" s="34">
        <f t="shared" ref="C207:C208" si="116">SUM(D207:I207)</f>
        <v>7000</v>
      </c>
      <c r="D207" s="18">
        <v>2000</v>
      </c>
      <c r="E207" s="18">
        <v>0</v>
      </c>
      <c r="F207" s="18">
        <v>5000</v>
      </c>
      <c r="G207" s="18">
        <v>0</v>
      </c>
      <c r="H207" s="18">
        <v>0</v>
      </c>
      <c r="I207" s="18">
        <v>0</v>
      </c>
      <c r="J207" s="29"/>
      <c r="K207" s="29"/>
      <c r="L207" s="29"/>
    </row>
    <row r="208" spans="1:12" s="3" customFormat="1" ht="30" customHeight="1" x14ac:dyDescent="0.25">
      <c r="A208" s="7"/>
      <c r="B208" s="26" t="s">
        <v>183</v>
      </c>
      <c r="C208" s="34">
        <f t="shared" si="116"/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/>
      <c r="K208" s="29"/>
      <c r="L208" s="29"/>
    </row>
    <row r="209" spans="1:12" s="3" customFormat="1" ht="30" customHeight="1" x14ac:dyDescent="0.25">
      <c r="A209" s="7"/>
      <c r="B209" s="26" t="s">
        <v>184</v>
      </c>
      <c r="C209" s="34">
        <f t="shared" ref="C209:I209" si="117">C207+C208</f>
        <v>7000</v>
      </c>
      <c r="D209" s="18">
        <f t="shared" si="117"/>
        <v>2000</v>
      </c>
      <c r="E209" s="18">
        <f t="shared" si="117"/>
        <v>0</v>
      </c>
      <c r="F209" s="18">
        <f t="shared" si="117"/>
        <v>5000</v>
      </c>
      <c r="G209" s="18">
        <f t="shared" si="117"/>
        <v>0</v>
      </c>
      <c r="H209" s="18">
        <f t="shared" si="117"/>
        <v>0</v>
      </c>
      <c r="I209" s="18">
        <f t="shared" si="117"/>
        <v>0</v>
      </c>
      <c r="J209" s="29"/>
      <c r="K209" s="29"/>
      <c r="L209" s="29"/>
    </row>
    <row r="210" spans="1:12" s="3" customFormat="1" ht="30" customHeight="1" x14ac:dyDescent="0.25">
      <c r="A210" s="15" t="s">
        <v>115</v>
      </c>
      <c r="B210" s="16" t="s">
        <v>72</v>
      </c>
      <c r="C210" s="17">
        <f>C213+C216+C219</f>
        <v>20000</v>
      </c>
      <c r="D210" s="17">
        <f t="shared" ref="D210:I211" si="118">D213+D216+D219</f>
        <v>0</v>
      </c>
      <c r="E210" s="17">
        <f t="shared" si="118"/>
        <v>0</v>
      </c>
      <c r="F210" s="17">
        <f t="shared" si="118"/>
        <v>0</v>
      </c>
      <c r="G210" s="17">
        <f t="shared" si="118"/>
        <v>0</v>
      </c>
      <c r="H210" s="17">
        <f t="shared" si="118"/>
        <v>0</v>
      </c>
      <c r="I210" s="17">
        <f t="shared" si="118"/>
        <v>20000</v>
      </c>
      <c r="J210" s="29"/>
      <c r="K210" s="29"/>
      <c r="L210" s="29"/>
    </row>
    <row r="211" spans="1:12" s="3" customFormat="1" ht="30" customHeight="1" x14ac:dyDescent="0.25">
      <c r="A211" s="15"/>
      <c r="B211" s="24" t="s">
        <v>183</v>
      </c>
      <c r="C211" s="17">
        <f>C214+C217+C220</f>
        <v>0</v>
      </c>
      <c r="D211" s="17">
        <f t="shared" si="118"/>
        <v>0</v>
      </c>
      <c r="E211" s="17">
        <f t="shared" si="118"/>
        <v>0</v>
      </c>
      <c r="F211" s="17">
        <f t="shared" si="118"/>
        <v>0</v>
      </c>
      <c r="G211" s="17">
        <f t="shared" si="118"/>
        <v>0</v>
      </c>
      <c r="H211" s="17">
        <f t="shared" si="118"/>
        <v>0</v>
      </c>
      <c r="I211" s="17">
        <f t="shared" si="118"/>
        <v>0</v>
      </c>
      <c r="J211" s="29"/>
      <c r="K211" s="29"/>
      <c r="L211" s="29"/>
    </row>
    <row r="212" spans="1:12" s="3" customFormat="1" ht="30" customHeight="1" x14ac:dyDescent="0.25">
      <c r="A212" s="15"/>
      <c r="B212" s="24" t="s">
        <v>184</v>
      </c>
      <c r="C212" s="17">
        <f t="shared" ref="C212:I212" si="119">C210+C211</f>
        <v>20000</v>
      </c>
      <c r="D212" s="17">
        <f t="shared" si="119"/>
        <v>0</v>
      </c>
      <c r="E212" s="17">
        <f t="shared" si="119"/>
        <v>0</v>
      </c>
      <c r="F212" s="17">
        <f t="shared" si="119"/>
        <v>0</v>
      </c>
      <c r="G212" s="17">
        <f t="shared" si="119"/>
        <v>0</v>
      </c>
      <c r="H212" s="17">
        <f t="shared" si="119"/>
        <v>0</v>
      </c>
      <c r="I212" s="17">
        <f t="shared" si="119"/>
        <v>20000</v>
      </c>
      <c r="J212" s="29"/>
      <c r="K212" s="29"/>
      <c r="L212" s="29"/>
    </row>
    <row r="213" spans="1:12" s="3" customFormat="1" ht="30" customHeight="1" x14ac:dyDescent="0.25">
      <c r="A213" s="7" t="s">
        <v>173</v>
      </c>
      <c r="B213" s="4" t="s">
        <v>73</v>
      </c>
      <c r="C213" s="34">
        <f t="shared" ref="C213:C214" si="120">SUM(D213:I213)</f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/>
      <c r="K213" s="29"/>
      <c r="L213" s="29"/>
    </row>
    <row r="214" spans="1:12" s="3" customFormat="1" ht="30" customHeight="1" x14ac:dyDescent="0.25">
      <c r="A214" s="7"/>
      <c r="B214" s="26" t="s">
        <v>183</v>
      </c>
      <c r="C214" s="34">
        <f t="shared" si="120"/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/>
      <c r="K214" s="29"/>
      <c r="L214" s="29"/>
    </row>
    <row r="215" spans="1:12" s="3" customFormat="1" ht="30" customHeight="1" x14ac:dyDescent="0.25">
      <c r="A215" s="7"/>
      <c r="B215" s="26" t="s">
        <v>184</v>
      </c>
      <c r="C215" s="34">
        <f t="shared" ref="C215:I215" si="121">C213+C214</f>
        <v>0</v>
      </c>
      <c r="D215" s="18">
        <f t="shared" si="121"/>
        <v>0</v>
      </c>
      <c r="E215" s="18">
        <f t="shared" si="121"/>
        <v>0</v>
      </c>
      <c r="F215" s="18">
        <f t="shared" si="121"/>
        <v>0</v>
      </c>
      <c r="G215" s="18">
        <f t="shared" si="121"/>
        <v>0</v>
      </c>
      <c r="H215" s="18">
        <f t="shared" si="121"/>
        <v>0</v>
      </c>
      <c r="I215" s="18">
        <f t="shared" si="121"/>
        <v>0</v>
      </c>
      <c r="J215" s="29"/>
      <c r="K215" s="29"/>
      <c r="L215" s="29"/>
    </row>
    <row r="216" spans="1:12" s="3" customFormat="1" ht="30" customHeight="1" x14ac:dyDescent="0.25">
      <c r="A216" s="7" t="s">
        <v>174</v>
      </c>
      <c r="B216" s="4" t="s">
        <v>74</v>
      </c>
      <c r="C216" s="34">
        <f t="shared" ref="C216:C217" si="122">SUM(D216:I216)</f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/>
      <c r="K216" s="29"/>
      <c r="L216" s="29"/>
    </row>
    <row r="217" spans="1:12" s="3" customFormat="1" ht="30" customHeight="1" x14ac:dyDescent="0.25">
      <c r="A217" s="7"/>
      <c r="B217" s="26" t="s">
        <v>183</v>
      </c>
      <c r="C217" s="34">
        <f t="shared" si="122"/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/>
      <c r="K217" s="29"/>
      <c r="L217" s="29"/>
    </row>
    <row r="218" spans="1:12" s="3" customFormat="1" ht="30" customHeight="1" x14ac:dyDescent="0.25">
      <c r="A218" s="7"/>
      <c r="B218" s="26" t="s">
        <v>184</v>
      </c>
      <c r="C218" s="34">
        <f t="shared" ref="C218:I218" si="123">C216+C217</f>
        <v>0</v>
      </c>
      <c r="D218" s="18">
        <f t="shared" si="123"/>
        <v>0</v>
      </c>
      <c r="E218" s="18">
        <f t="shared" si="123"/>
        <v>0</v>
      </c>
      <c r="F218" s="18">
        <f t="shared" si="123"/>
        <v>0</v>
      </c>
      <c r="G218" s="18">
        <f t="shared" si="123"/>
        <v>0</v>
      </c>
      <c r="H218" s="18">
        <f t="shared" si="123"/>
        <v>0</v>
      </c>
      <c r="I218" s="18">
        <f t="shared" si="123"/>
        <v>0</v>
      </c>
      <c r="J218" s="29"/>
      <c r="K218" s="29"/>
      <c r="L218" s="29"/>
    </row>
    <row r="219" spans="1:12" s="3" customFormat="1" ht="30" customHeight="1" x14ac:dyDescent="0.25">
      <c r="A219" s="7" t="s">
        <v>175</v>
      </c>
      <c r="B219" s="4" t="s">
        <v>75</v>
      </c>
      <c r="C219" s="34">
        <f t="shared" ref="C219:C220" si="124">SUM(D219:I219)</f>
        <v>20000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20000</v>
      </c>
      <c r="J219" s="29"/>
      <c r="K219" s="29"/>
      <c r="L219" s="29"/>
    </row>
    <row r="220" spans="1:12" s="3" customFormat="1" ht="30" customHeight="1" x14ac:dyDescent="0.25">
      <c r="A220" s="7"/>
      <c r="B220" s="26" t="s">
        <v>183</v>
      </c>
      <c r="C220" s="34">
        <f t="shared" si="124"/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/>
      <c r="K220" s="29"/>
      <c r="L220" s="29"/>
    </row>
    <row r="221" spans="1:12" s="3" customFormat="1" ht="30" customHeight="1" x14ac:dyDescent="0.25">
      <c r="A221" s="7"/>
      <c r="B221" s="26" t="s">
        <v>184</v>
      </c>
      <c r="C221" s="34">
        <f t="shared" ref="C221:I221" si="125">C219+C220</f>
        <v>20000</v>
      </c>
      <c r="D221" s="18">
        <f t="shared" si="125"/>
        <v>0</v>
      </c>
      <c r="E221" s="18">
        <f t="shared" si="125"/>
        <v>0</v>
      </c>
      <c r="F221" s="18">
        <f t="shared" si="125"/>
        <v>0</v>
      </c>
      <c r="G221" s="18">
        <f t="shared" si="125"/>
        <v>0</v>
      </c>
      <c r="H221" s="18">
        <f t="shared" si="125"/>
        <v>0</v>
      </c>
      <c r="I221" s="18">
        <f t="shared" si="125"/>
        <v>20000</v>
      </c>
      <c r="J221" s="29"/>
      <c r="K221" s="29"/>
      <c r="L221" s="29"/>
    </row>
    <row r="222" spans="1:12" s="3" customFormat="1" ht="30" customHeight="1" x14ac:dyDescent="0.25">
      <c r="A222" s="5" t="s">
        <v>24</v>
      </c>
      <c r="B222" s="5" t="s">
        <v>69</v>
      </c>
      <c r="C222" s="6">
        <f t="shared" ref="C222:I223" si="126">C204-C210</f>
        <v>-13000</v>
      </c>
      <c r="D222" s="6">
        <f t="shared" si="126"/>
        <v>2000</v>
      </c>
      <c r="E222" s="6">
        <f t="shared" si="126"/>
        <v>0</v>
      </c>
      <c r="F222" s="6">
        <f t="shared" si="126"/>
        <v>5000</v>
      </c>
      <c r="G222" s="6">
        <f t="shared" si="126"/>
        <v>0</v>
      </c>
      <c r="H222" s="6">
        <f t="shared" si="126"/>
        <v>0</v>
      </c>
      <c r="I222" s="6">
        <f t="shared" si="126"/>
        <v>-20000</v>
      </c>
      <c r="J222" s="29"/>
      <c r="K222" s="29"/>
      <c r="L222" s="29"/>
    </row>
    <row r="223" spans="1:12" s="3" customFormat="1" ht="30" customHeight="1" x14ac:dyDescent="0.25">
      <c r="A223" s="5"/>
      <c r="B223" s="25" t="s">
        <v>183</v>
      </c>
      <c r="C223" s="6">
        <f t="shared" si="126"/>
        <v>0</v>
      </c>
      <c r="D223" s="6">
        <f t="shared" si="126"/>
        <v>0</v>
      </c>
      <c r="E223" s="6">
        <f t="shared" si="126"/>
        <v>0</v>
      </c>
      <c r="F223" s="6">
        <f t="shared" si="126"/>
        <v>0</v>
      </c>
      <c r="G223" s="6">
        <f t="shared" si="126"/>
        <v>0</v>
      </c>
      <c r="H223" s="6">
        <f t="shared" si="126"/>
        <v>0</v>
      </c>
      <c r="I223" s="6">
        <f t="shared" si="126"/>
        <v>0</v>
      </c>
      <c r="J223" s="29"/>
      <c r="K223" s="29"/>
      <c r="L223" s="29"/>
    </row>
    <row r="224" spans="1:12" s="3" customFormat="1" ht="30" customHeight="1" x14ac:dyDescent="0.25">
      <c r="A224" s="5"/>
      <c r="B224" s="25" t="s">
        <v>184</v>
      </c>
      <c r="C224" s="6">
        <f>C222+C223</f>
        <v>-13000</v>
      </c>
      <c r="D224" s="6">
        <f t="shared" ref="D224:I224" si="127">D222+D223</f>
        <v>2000</v>
      </c>
      <c r="E224" s="6">
        <f t="shared" si="127"/>
        <v>0</v>
      </c>
      <c r="F224" s="6">
        <f t="shared" si="127"/>
        <v>5000</v>
      </c>
      <c r="G224" s="6">
        <f t="shared" si="127"/>
        <v>0</v>
      </c>
      <c r="H224" s="6">
        <f t="shared" si="127"/>
        <v>0</v>
      </c>
      <c r="I224" s="6">
        <f t="shared" si="127"/>
        <v>-20000</v>
      </c>
      <c r="J224" s="29"/>
      <c r="K224" s="29"/>
      <c r="L224" s="29"/>
    </row>
    <row r="225" spans="1:12" s="44" customFormat="1" ht="9.75" customHeight="1" x14ac:dyDescent="0.25">
      <c r="A225" s="40"/>
      <c r="B225" s="41"/>
      <c r="C225" s="42"/>
      <c r="D225" s="42"/>
      <c r="E225" s="42"/>
      <c r="F225" s="42"/>
      <c r="G225" s="42"/>
      <c r="H225" s="42"/>
      <c r="I225" s="42"/>
      <c r="J225" s="43"/>
      <c r="K225" s="43"/>
      <c r="L225" s="43"/>
    </row>
    <row r="226" spans="1:12" s="3" customFormat="1" ht="30" customHeight="1" x14ac:dyDescent="0.25">
      <c r="A226" s="5" t="s">
        <v>25</v>
      </c>
      <c r="B226" s="5" t="s">
        <v>76</v>
      </c>
      <c r="C226" s="6"/>
      <c r="D226" s="6"/>
      <c r="E226" s="6"/>
      <c r="F226" s="6"/>
      <c r="G226" s="6"/>
      <c r="H226" s="6"/>
      <c r="I226" s="6"/>
      <c r="J226" s="29"/>
      <c r="K226" s="29"/>
      <c r="L226" s="29"/>
    </row>
    <row r="227" spans="1:12" s="3" customFormat="1" ht="30" customHeight="1" x14ac:dyDescent="0.25">
      <c r="A227" s="7" t="s">
        <v>180</v>
      </c>
      <c r="B227" s="4" t="s">
        <v>77</v>
      </c>
      <c r="C227" s="34">
        <f>C230-C233</f>
        <v>0</v>
      </c>
      <c r="D227" s="18">
        <f t="shared" ref="D227:I228" si="128">D230-D233</f>
        <v>0</v>
      </c>
      <c r="E227" s="18">
        <f t="shared" si="128"/>
        <v>0</v>
      </c>
      <c r="F227" s="18">
        <f t="shared" si="128"/>
        <v>0</v>
      </c>
      <c r="G227" s="18">
        <f t="shared" si="128"/>
        <v>0</v>
      </c>
      <c r="H227" s="18">
        <f t="shared" si="128"/>
        <v>0</v>
      </c>
      <c r="I227" s="18">
        <f t="shared" si="128"/>
        <v>0</v>
      </c>
      <c r="J227" s="29"/>
      <c r="K227" s="29"/>
      <c r="L227" s="29"/>
    </row>
    <row r="228" spans="1:12" s="3" customFormat="1" ht="30" customHeight="1" x14ac:dyDescent="0.25">
      <c r="A228" s="7"/>
      <c r="B228" s="26" t="s">
        <v>183</v>
      </c>
      <c r="C228" s="34">
        <f>C231-C234</f>
        <v>0</v>
      </c>
      <c r="D228" s="18">
        <f t="shared" si="128"/>
        <v>0</v>
      </c>
      <c r="E228" s="18">
        <f t="shared" si="128"/>
        <v>0</v>
      </c>
      <c r="F228" s="18">
        <f t="shared" si="128"/>
        <v>0</v>
      </c>
      <c r="G228" s="18">
        <f t="shared" si="128"/>
        <v>0</v>
      </c>
      <c r="H228" s="18">
        <f t="shared" si="128"/>
        <v>0</v>
      </c>
      <c r="I228" s="18">
        <f t="shared" si="128"/>
        <v>0</v>
      </c>
      <c r="J228" s="29"/>
      <c r="K228" s="29"/>
      <c r="L228" s="29"/>
    </row>
    <row r="229" spans="1:12" s="3" customFormat="1" ht="30" customHeight="1" x14ac:dyDescent="0.25">
      <c r="A229" s="7"/>
      <c r="B229" s="26" t="s">
        <v>184</v>
      </c>
      <c r="C229" s="34">
        <f>C227+C228</f>
        <v>0</v>
      </c>
      <c r="D229" s="18">
        <f t="shared" ref="D229:I229" si="129">D227+D228</f>
        <v>0</v>
      </c>
      <c r="E229" s="18">
        <f t="shared" si="129"/>
        <v>0</v>
      </c>
      <c r="F229" s="18">
        <f t="shared" si="129"/>
        <v>0</v>
      </c>
      <c r="G229" s="18">
        <f t="shared" si="129"/>
        <v>0</v>
      </c>
      <c r="H229" s="18">
        <f t="shared" si="129"/>
        <v>0</v>
      </c>
      <c r="I229" s="18">
        <f t="shared" si="129"/>
        <v>0</v>
      </c>
      <c r="J229" s="29"/>
      <c r="K229" s="29"/>
      <c r="L229" s="29"/>
    </row>
    <row r="230" spans="1:12" s="3" customFormat="1" ht="30" customHeight="1" x14ac:dyDescent="0.25">
      <c r="A230" s="7" t="s">
        <v>181</v>
      </c>
      <c r="B230" s="4" t="s">
        <v>78</v>
      </c>
      <c r="C230" s="34">
        <f t="shared" ref="C230:C231" si="130">SUM(D230:I230)</f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/>
      <c r="K230" s="29"/>
      <c r="L230" s="29"/>
    </row>
    <row r="231" spans="1:12" s="3" customFormat="1" ht="30" customHeight="1" x14ac:dyDescent="0.25">
      <c r="A231" s="7"/>
      <c r="B231" s="26" t="s">
        <v>183</v>
      </c>
      <c r="C231" s="34">
        <f t="shared" si="130"/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/>
      <c r="K231" s="29"/>
      <c r="L231" s="29"/>
    </row>
    <row r="232" spans="1:12" s="3" customFormat="1" ht="30" customHeight="1" x14ac:dyDescent="0.25">
      <c r="A232" s="7"/>
      <c r="B232" s="26" t="s">
        <v>184</v>
      </c>
      <c r="C232" s="34">
        <f t="shared" ref="C232:I232" si="131">C230+C231</f>
        <v>0</v>
      </c>
      <c r="D232" s="18">
        <f t="shared" si="131"/>
        <v>0</v>
      </c>
      <c r="E232" s="18">
        <f t="shared" si="131"/>
        <v>0</v>
      </c>
      <c r="F232" s="18">
        <f t="shared" si="131"/>
        <v>0</v>
      </c>
      <c r="G232" s="18">
        <f t="shared" si="131"/>
        <v>0</v>
      </c>
      <c r="H232" s="18">
        <f t="shared" si="131"/>
        <v>0</v>
      </c>
      <c r="I232" s="18">
        <f t="shared" si="131"/>
        <v>0</v>
      </c>
      <c r="J232" s="29"/>
      <c r="K232" s="29"/>
      <c r="L232" s="29"/>
    </row>
    <row r="233" spans="1:12" s="3" customFormat="1" ht="30" customHeight="1" x14ac:dyDescent="0.25">
      <c r="A233" s="7" t="s">
        <v>182</v>
      </c>
      <c r="B233" s="4" t="s">
        <v>79</v>
      </c>
      <c r="C233" s="34">
        <f t="shared" ref="C233:C234" si="132">SUM(D233:I233)</f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/>
      <c r="K233" s="29"/>
      <c r="L233" s="29"/>
    </row>
    <row r="234" spans="1:12" s="3" customFormat="1" ht="30" customHeight="1" x14ac:dyDescent="0.25">
      <c r="A234" s="7"/>
      <c r="B234" s="26" t="s">
        <v>183</v>
      </c>
      <c r="C234" s="34">
        <f t="shared" si="132"/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/>
      <c r="K234" s="29"/>
      <c r="L234" s="29"/>
    </row>
    <row r="235" spans="1:12" s="3" customFormat="1" ht="30" customHeight="1" x14ac:dyDescent="0.25">
      <c r="A235" s="7"/>
      <c r="B235" s="26" t="s">
        <v>184</v>
      </c>
      <c r="C235" s="34">
        <f t="shared" ref="C235:I235" si="133">C233+C234</f>
        <v>0</v>
      </c>
      <c r="D235" s="18">
        <f t="shared" si="133"/>
        <v>0</v>
      </c>
      <c r="E235" s="18">
        <f t="shared" si="133"/>
        <v>0</v>
      </c>
      <c r="F235" s="18">
        <f t="shared" si="133"/>
        <v>0</v>
      </c>
      <c r="G235" s="18">
        <f t="shared" si="133"/>
        <v>0</v>
      </c>
      <c r="H235" s="18">
        <f t="shared" si="133"/>
        <v>0</v>
      </c>
      <c r="I235" s="18">
        <f t="shared" si="133"/>
        <v>0</v>
      </c>
      <c r="J235" s="29"/>
      <c r="K235" s="29"/>
      <c r="L235" s="29"/>
    </row>
    <row r="236" spans="1:12" s="3" customFormat="1" ht="30" customHeight="1" x14ac:dyDescent="0.25">
      <c r="A236" s="5" t="s">
        <v>25</v>
      </c>
      <c r="B236" s="5" t="s">
        <v>76</v>
      </c>
      <c r="C236" s="6">
        <f t="shared" ref="C236:I236" si="134">C230-C233</f>
        <v>0</v>
      </c>
      <c r="D236" s="6">
        <f t="shared" si="134"/>
        <v>0</v>
      </c>
      <c r="E236" s="6">
        <f t="shared" si="134"/>
        <v>0</v>
      </c>
      <c r="F236" s="6">
        <f t="shared" si="134"/>
        <v>0</v>
      </c>
      <c r="G236" s="6">
        <f t="shared" si="134"/>
        <v>0</v>
      </c>
      <c r="H236" s="6">
        <f t="shared" si="134"/>
        <v>0</v>
      </c>
      <c r="I236" s="6">
        <f t="shared" si="134"/>
        <v>0</v>
      </c>
      <c r="J236" s="29"/>
      <c r="K236" s="29"/>
      <c r="L236" s="29"/>
    </row>
    <row r="237" spans="1:12" s="3" customFormat="1" ht="30" customHeight="1" x14ac:dyDescent="0.25">
      <c r="A237" s="5"/>
      <c r="B237" s="25" t="s">
        <v>183</v>
      </c>
      <c r="C237" s="6">
        <f t="shared" ref="C237:I237" si="135">C228</f>
        <v>0</v>
      </c>
      <c r="D237" s="6">
        <f t="shared" si="135"/>
        <v>0</v>
      </c>
      <c r="E237" s="6">
        <f t="shared" si="135"/>
        <v>0</v>
      </c>
      <c r="F237" s="6">
        <f t="shared" si="135"/>
        <v>0</v>
      </c>
      <c r="G237" s="6">
        <f t="shared" si="135"/>
        <v>0</v>
      </c>
      <c r="H237" s="6">
        <f t="shared" si="135"/>
        <v>0</v>
      </c>
      <c r="I237" s="6">
        <f t="shared" si="135"/>
        <v>0</v>
      </c>
      <c r="J237" s="29"/>
      <c r="K237" s="29"/>
      <c r="L237" s="29"/>
    </row>
    <row r="238" spans="1:12" s="3" customFormat="1" ht="30" customHeight="1" x14ac:dyDescent="0.25">
      <c r="A238" s="5"/>
      <c r="B238" s="25" t="s">
        <v>184</v>
      </c>
      <c r="C238" s="6">
        <f>C236+C237</f>
        <v>0</v>
      </c>
      <c r="D238" s="6">
        <f t="shared" ref="D238:I238" si="136">D236+D237</f>
        <v>0</v>
      </c>
      <c r="E238" s="6">
        <f t="shared" si="136"/>
        <v>0</v>
      </c>
      <c r="F238" s="6">
        <f t="shared" si="136"/>
        <v>0</v>
      </c>
      <c r="G238" s="6">
        <f t="shared" si="136"/>
        <v>0</v>
      </c>
      <c r="H238" s="6">
        <f t="shared" si="136"/>
        <v>0</v>
      </c>
      <c r="I238" s="6">
        <f t="shared" si="136"/>
        <v>0</v>
      </c>
      <c r="J238" s="29"/>
      <c r="K238" s="29"/>
      <c r="L238" s="29"/>
    </row>
    <row r="239" spans="1:12" s="44" customFormat="1" ht="9.75" customHeight="1" x14ac:dyDescent="0.25">
      <c r="A239" s="40"/>
      <c r="B239" s="41"/>
      <c r="C239" s="42"/>
      <c r="D239" s="42"/>
      <c r="E239" s="42"/>
      <c r="F239" s="42"/>
      <c r="G239" s="42"/>
      <c r="H239" s="42"/>
      <c r="I239" s="42"/>
      <c r="J239" s="43"/>
      <c r="K239" s="43"/>
      <c r="L239" s="43"/>
    </row>
    <row r="240" spans="1:12" s="3" customFormat="1" ht="30" customHeight="1" x14ac:dyDescent="0.25">
      <c r="A240" s="5" t="s">
        <v>80</v>
      </c>
      <c r="B240" s="5" t="s">
        <v>81</v>
      </c>
      <c r="C240" s="6"/>
      <c r="D240" s="6"/>
      <c r="E240" s="6"/>
      <c r="F240" s="6"/>
      <c r="G240" s="6"/>
      <c r="H240" s="6"/>
      <c r="I240" s="6"/>
      <c r="J240" s="29"/>
      <c r="K240" s="29"/>
      <c r="L240" s="29"/>
    </row>
    <row r="241" spans="1:12" s="3" customFormat="1" ht="30" customHeight="1" x14ac:dyDescent="0.25">
      <c r="A241" s="15" t="s">
        <v>118</v>
      </c>
      <c r="B241" s="16" t="s">
        <v>82</v>
      </c>
      <c r="C241" s="17">
        <f>C244+C247+C250+C253</f>
        <v>0</v>
      </c>
      <c r="D241" s="17">
        <f t="shared" ref="D241:I242" si="137">D244+D247+D250+D253</f>
        <v>0</v>
      </c>
      <c r="E241" s="17">
        <f t="shared" si="137"/>
        <v>0</v>
      </c>
      <c r="F241" s="17">
        <f t="shared" si="137"/>
        <v>0</v>
      </c>
      <c r="G241" s="17">
        <f t="shared" si="137"/>
        <v>0</v>
      </c>
      <c r="H241" s="17">
        <f t="shared" si="137"/>
        <v>0</v>
      </c>
      <c r="I241" s="17">
        <f t="shared" si="137"/>
        <v>0</v>
      </c>
      <c r="J241" s="29"/>
      <c r="K241" s="29"/>
      <c r="L241" s="29"/>
    </row>
    <row r="242" spans="1:12" s="3" customFormat="1" ht="30" customHeight="1" x14ac:dyDescent="0.25">
      <c r="A242" s="15"/>
      <c r="B242" s="24" t="s">
        <v>183</v>
      </c>
      <c r="C242" s="17">
        <f>C245+C248+C251+C254</f>
        <v>0</v>
      </c>
      <c r="D242" s="17">
        <f t="shared" si="137"/>
        <v>0</v>
      </c>
      <c r="E242" s="17">
        <f t="shared" si="137"/>
        <v>0</v>
      </c>
      <c r="F242" s="17">
        <f t="shared" si="137"/>
        <v>0</v>
      </c>
      <c r="G242" s="17">
        <f t="shared" si="137"/>
        <v>0</v>
      </c>
      <c r="H242" s="17">
        <f t="shared" si="137"/>
        <v>0</v>
      </c>
      <c r="I242" s="17">
        <f t="shared" si="137"/>
        <v>0</v>
      </c>
      <c r="J242" s="29"/>
      <c r="K242" s="29"/>
      <c r="L242" s="29"/>
    </row>
    <row r="243" spans="1:12" s="3" customFormat="1" ht="30" customHeight="1" x14ac:dyDescent="0.25">
      <c r="A243" s="15"/>
      <c r="B243" s="24" t="s">
        <v>184</v>
      </c>
      <c r="C243" s="17">
        <f>C241+C242</f>
        <v>0</v>
      </c>
      <c r="D243" s="17">
        <f t="shared" ref="D243:I243" si="138">D241+D242</f>
        <v>0</v>
      </c>
      <c r="E243" s="17">
        <f t="shared" si="138"/>
        <v>0</v>
      </c>
      <c r="F243" s="17">
        <f t="shared" si="138"/>
        <v>0</v>
      </c>
      <c r="G243" s="17">
        <f t="shared" si="138"/>
        <v>0</v>
      </c>
      <c r="H243" s="17">
        <f t="shared" si="138"/>
        <v>0</v>
      </c>
      <c r="I243" s="17">
        <f t="shared" si="138"/>
        <v>0</v>
      </c>
      <c r="J243" s="29"/>
      <c r="K243" s="29"/>
      <c r="L243" s="29"/>
    </row>
    <row r="244" spans="1:12" s="3" customFormat="1" ht="30" customHeight="1" x14ac:dyDescent="0.25">
      <c r="A244" s="7" t="s">
        <v>132</v>
      </c>
      <c r="B244" s="4" t="s">
        <v>83</v>
      </c>
      <c r="C244" s="34">
        <f t="shared" ref="C244:C245" si="139">SUM(D244:I244)</f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/>
      <c r="K244" s="29"/>
      <c r="L244" s="29"/>
    </row>
    <row r="245" spans="1:12" s="3" customFormat="1" ht="30" customHeight="1" x14ac:dyDescent="0.25">
      <c r="A245" s="7"/>
      <c r="B245" s="26" t="s">
        <v>183</v>
      </c>
      <c r="C245" s="34">
        <f t="shared" si="139"/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29"/>
      <c r="K245" s="29"/>
      <c r="L245" s="29"/>
    </row>
    <row r="246" spans="1:12" s="3" customFormat="1" ht="30" customHeight="1" x14ac:dyDescent="0.25">
      <c r="A246" s="7"/>
      <c r="B246" s="26" t="s">
        <v>184</v>
      </c>
      <c r="C246" s="34">
        <f t="shared" ref="C246" si="140">C244+C245</f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/>
      <c r="K246" s="29"/>
      <c r="L246" s="29"/>
    </row>
    <row r="247" spans="1:12" s="3" customFormat="1" ht="30" customHeight="1" x14ac:dyDescent="0.25">
      <c r="A247" s="7" t="s">
        <v>133</v>
      </c>
      <c r="B247" s="4" t="s">
        <v>84</v>
      </c>
      <c r="C247" s="34">
        <f t="shared" ref="C247:C248" si="141">SUM(D247:I247)</f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/>
      <c r="K247" s="29"/>
      <c r="L247" s="29"/>
    </row>
    <row r="248" spans="1:12" s="3" customFormat="1" ht="30" customHeight="1" x14ac:dyDescent="0.25">
      <c r="A248" s="7"/>
      <c r="B248" s="26" t="s">
        <v>183</v>
      </c>
      <c r="C248" s="34">
        <f t="shared" si="141"/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/>
      <c r="K248" s="29"/>
      <c r="L248" s="29"/>
    </row>
    <row r="249" spans="1:12" s="3" customFormat="1" ht="30" customHeight="1" x14ac:dyDescent="0.25">
      <c r="A249" s="7"/>
      <c r="B249" s="26" t="s">
        <v>184</v>
      </c>
      <c r="C249" s="34">
        <f t="shared" ref="C249" si="142">C247+C248</f>
        <v>0</v>
      </c>
      <c r="D249" s="18">
        <f>D247+D248</f>
        <v>0</v>
      </c>
      <c r="E249" s="18">
        <f t="shared" ref="E249:I249" si="143">E247+E248</f>
        <v>0</v>
      </c>
      <c r="F249" s="18">
        <f t="shared" si="143"/>
        <v>0</v>
      </c>
      <c r="G249" s="18">
        <f t="shared" si="143"/>
        <v>0</v>
      </c>
      <c r="H249" s="18">
        <f t="shared" si="143"/>
        <v>0</v>
      </c>
      <c r="I249" s="18">
        <f t="shared" si="143"/>
        <v>0</v>
      </c>
      <c r="J249" s="29"/>
      <c r="K249" s="29"/>
      <c r="L249" s="29"/>
    </row>
    <row r="250" spans="1:12" s="3" customFormat="1" ht="30" customHeight="1" x14ac:dyDescent="0.25">
      <c r="A250" s="7" t="s">
        <v>134</v>
      </c>
      <c r="B250" s="4" t="s">
        <v>85</v>
      </c>
      <c r="C250" s="34">
        <f t="shared" ref="C250:C251" si="144">SUM(D250:I250)</f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/>
      <c r="K250" s="29"/>
      <c r="L250" s="29"/>
    </row>
    <row r="251" spans="1:12" s="3" customFormat="1" ht="30" customHeight="1" x14ac:dyDescent="0.25">
      <c r="A251" s="7"/>
      <c r="B251" s="26" t="s">
        <v>183</v>
      </c>
      <c r="C251" s="34">
        <f t="shared" si="144"/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/>
      <c r="K251" s="29"/>
      <c r="L251" s="29"/>
    </row>
    <row r="252" spans="1:12" s="3" customFormat="1" ht="30" customHeight="1" x14ac:dyDescent="0.25">
      <c r="A252" s="7"/>
      <c r="B252" s="26" t="s">
        <v>184</v>
      </c>
      <c r="C252" s="34">
        <f t="shared" ref="C252" si="145">C250+C251</f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/>
      <c r="K252" s="29"/>
      <c r="L252" s="29"/>
    </row>
    <row r="253" spans="1:12" s="3" customFormat="1" ht="30" customHeight="1" x14ac:dyDescent="0.25">
      <c r="A253" s="7" t="s">
        <v>135</v>
      </c>
      <c r="B253" s="4" t="s">
        <v>86</v>
      </c>
      <c r="C253" s="34">
        <f t="shared" ref="C253:C254" si="146">SUM(D253:I253)</f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/>
      <c r="K253" s="29"/>
      <c r="L253" s="29"/>
    </row>
    <row r="254" spans="1:12" s="3" customFormat="1" ht="30" customHeight="1" x14ac:dyDescent="0.25">
      <c r="A254" s="7"/>
      <c r="B254" s="26" t="s">
        <v>183</v>
      </c>
      <c r="C254" s="34">
        <f t="shared" si="146"/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/>
      <c r="K254" s="29"/>
      <c r="L254" s="29"/>
    </row>
    <row r="255" spans="1:12" s="3" customFormat="1" ht="30" customHeight="1" x14ac:dyDescent="0.25">
      <c r="A255" s="7"/>
      <c r="B255" s="26" t="s">
        <v>184</v>
      </c>
      <c r="C255" s="34">
        <f t="shared" ref="C255" si="147">C253+C254</f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/>
      <c r="K255" s="29"/>
      <c r="L255" s="29"/>
    </row>
    <row r="256" spans="1:12" s="3" customFormat="1" ht="30" customHeight="1" x14ac:dyDescent="0.25">
      <c r="A256" s="15" t="s">
        <v>116</v>
      </c>
      <c r="B256" s="16" t="s">
        <v>87</v>
      </c>
      <c r="C256" s="17">
        <f>C259+C262+C265+C268</f>
        <v>0</v>
      </c>
      <c r="D256" s="17">
        <f t="shared" ref="D256:I257" si="148">D259+D262+D265+D268</f>
        <v>0</v>
      </c>
      <c r="E256" s="17">
        <f t="shared" si="148"/>
        <v>0</v>
      </c>
      <c r="F256" s="17">
        <f t="shared" si="148"/>
        <v>0</v>
      </c>
      <c r="G256" s="17">
        <f t="shared" si="148"/>
        <v>0</v>
      </c>
      <c r="H256" s="17">
        <f t="shared" si="148"/>
        <v>0</v>
      </c>
      <c r="I256" s="17">
        <f t="shared" si="148"/>
        <v>0</v>
      </c>
      <c r="J256" s="29"/>
      <c r="K256" s="29"/>
      <c r="L256" s="29"/>
    </row>
    <row r="257" spans="1:12" s="3" customFormat="1" ht="30" customHeight="1" x14ac:dyDescent="0.25">
      <c r="A257" s="15"/>
      <c r="B257" s="24" t="s">
        <v>183</v>
      </c>
      <c r="C257" s="17">
        <f>C260+C263+C266+C269</f>
        <v>0</v>
      </c>
      <c r="D257" s="17">
        <f t="shared" si="148"/>
        <v>0</v>
      </c>
      <c r="E257" s="17">
        <f t="shared" si="148"/>
        <v>0</v>
      </c>
      <c r="F257" s="17">
        <f t="shared" si="148"/>
        <v>0</v>
      </c>
      <c r="G257" s="17">
        <f t="shared" si="148"/>
        <v>0</v>
      </c>
      <c r="H257" s="17">
        <f t="shared" si="148"/>
        <v>0</v>
      </c>
      <c r="I257" s="17">
        <f t="shared" si="148"/>
        <v>0</v>
      </c>
      <c r="J257" s="29"/>
      <c r="K257" s="29"/>
      <c r="L257" s="29"/>
    </row>
    <row r="258" spans="1:12" s="3" customFormat="1" ht="30" customHeight="1" x14ac:dyDescent="0.25">
      <c r="A258" s="15"/>
      <c r="B258" s="24" t="s">
        <v>184</v>
      </c>
      <c r="C258" s="17">
        <f>C256+C257</f>
        <v>0</v>
      </c>
      <c r="D258" s="17">
        <f t="shared" ref="D258:I258" si="149">D256+D257</f>
        <v>0</v>
      </c>
      <c r="E258" s="17">
        <f t="shared" si="149"/>
        <v>0</v>
      </c>
      <c r="F258" s="17">
        <f t="shared" si="149"/>
        <v>0</v>
      </c>
      <c r="G258" s="17">
        <f t="shared" si="149"/>
        <v>0</v>
      </c>
      <c r="H258" s="17">
        <f t="shared" si="149"/>
        <v>0</v>
      </c>
      <c r="I258" s="17">
        <f t="shared" si="149"/>
        <v>0</v>
      </c>
      <c r="J258" s="29"/>
      <c r="K258" s="29"/>
      <c r="L258" s="29"/>
    </row>
    <row r="259" spans="1:12" s="3" customFormat="1" ht="30" customHeight="1" x14ac:dyDescent="0.25">
      <c r="A259" s="7" t="s">
        <v>176</v>
      </c>
      <c r="B259" s="4" t="s">
        <v>88</v>
      </c>
      <c r="C259" s="34">
        <f t="shared" ref="C259:C269" si="150">SUM(D259:I259)</f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/>
      <c r="K259" s="29"/>
      <c r="L259" s="29"/>
    </row>
    <row r="260" spans="1:12" s="3" customFormat="1" ht="30" customHeight="1" x14ac:dyDescent="0.25">
      <c r="A260" s="7"/>
      <c r="B260" s="26" t="s">
        <v>183</v>
      </c>
      <c r="C260" s="34">
        <f t="shared" si="150"/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/>
      <c r="K260" s="29"/>
      <c r="L260" s="29"/>
    </row>
    <row r="261" spans="1:12" s="3" customFormat="1" ht="30" customHeight="1" x14ac:dyDescent="0.25">
      <c r="A261" s="7"/>
      <c r="B261" s="26" t="s">
        <v>184</v>
      </c>
      <c r="C261" s="34">
        <f t="shared" ref="C261" si="151">C259+C260</f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/>
      <c r="K261" s="29"/>
      <c r="L261" s="29"/>
    </row>
    <row r="262" spans="1:12" s="3" customFormat="1" ht="30" customHeight="1" x14ac:dyDescent="0.25">
      <c r="A262" s="7" t="s">
        <v>177</v>
      </c>
      <c r="B262" s="4" t="s">
        <v>89</v>
      </c>
      <c r="C262" s="34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/>
      <c r="K262" s="29"/>
      <c r="L262" s="29"/>
    </row>
    <row r="263" spans="1:12" s="3" customFormat="1" ht="30" customHeight="1" x14ac:dyDescent="0.25">
      <c r="A263" s="7"/>
      <c r="B263" s="26" t="s">
        <v>183</v>
      </c>
      <c r="C263" s="34">
        <f t="shared" si="150"/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/>
      <c r="K263" s="29"/>
      <c r="L263" s="29"/>
    </row>
    <row r="264" spans="1:12" s="3" customFormat="1" ht="30" customHeight="1" x14ac:dyDescent="0.25">
      <c r="A264" s="7"/>
      <c r="B264" s="26" t="s">
        <v>184</v>
      </c>
      <c r="C264" s="34">
        <f t="shared" ref="C264:I264" si="152">C262+C263</f>
        <v>0</v>
      </c>
      <c r="D264" s="18">
        <f t="shared" si="152"/>
        <v>0</v>
      </c>
      <c r="E264" s="18">
        <f t="shared" si="152"/>
        <v>0</v>
      </c>
      <c r="F264" s="18">
        <f t="shared" si="152"/>
        <v>0</v>
      </c>
      <c r="G264" s="18">
        <f t="shared" si="152"/>
        <v>0</v>
      </c>
      <c r="H264" s="18">
        <f t="shared" si="152"/>
        <v>0</v>
      </c>
      <c r="I264" s="18">
        <f t="shared" si="152"/>
        <v>0</v>
      </c>
      <c r="J264" s="29"/>
      <c r="K264" s="29"/>
      <c r="L264" s="29"/>
    </row>
    <row r="265" spans="1:12" s="3" customFormat="1" ht="30" customHeight="1" x14ac:dyDescent="0.25">
      <c r="A265" s="7" t="s">
        <v>178</v>
      </c>
      <c r="B265" s="4" t="s">
        <v>90</v>
      </c>
      <c r="C265" s="34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/>
      <c r="K265" s="29"/>
      <c r="L265" s="29"/>
    </row>
    <row r="266" spans="1:12" s="3" customFormat="1" ht="30" customHeight="1" x14ac:dyDescent="0.25">
      <c r="A266" s="7"/>
      <c r="B266" s="26" t="s">
        <v>183</v>
      </c>
      <c r="C266" s="34">
        <f t="shared" si="150"/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/>
      <c r="K266" s="29"/>
      <c r="L266" s="29"/>
    </row>
    <row r="267" spans="1:12" s="3" customFormat="1" ht="30" customHeight="1" x14ac:dyDescent="0.25">
      <c r="A267" s="7"/>
      <c r="B267" s="26" t="s">
        <v>184</v>
      </c>
      <c r="C267" s="34">
        <f t="shared" ref="C267" si="153">C265+C266</f>
        <v>0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/>
      <c r="K267" s="29"/>
      <c r="L267" s="29"/>
    </row>
    <row r="268" spans="1:12" s="3" customFormat="1" ht="30" customHeight="1" x14ac:dyDescent="0.25">
      <c r="A268" s="7" t="s">
        <v>179</v>
      </c>
      <c r="B268" s="4" t="s">
        <v>91</v>
      </c>
      <c r="C268" s="34">
        <f t="shared" si="150"/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/>
      <c r="K268" s="29"/>
      <c r="L268" s="29"/>
    </row>
    <row r="269" spans="1:12" s="3" customFormat="1" ht="30" customHeight="1" x14ac:dyDescent="0.25">
      <c r="A269" s="7"/>
      <c r="B269" s="26" t="s">
        <v>183</v>
      </c>
      <c r="C269" s="34">
        <f t="shared" si="150"/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/>
      <c r="K269" s="29"/>
      <c r="L269" s="29"/>
    </row>
    <row r="270" spans="1:12" s="3" customFormat="1" ht="30" customHeight="1" x14ac:dyDescent="0.25">
      <c r="A270" s="7"/>
      <c r="B270" s="26" t="s">
        <v>184</v>
      </c>
      <c r="C270" s="34">
        <f t="shared" ref="C270" si="154">C268+C269</f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/>
      <c r="K270" s="29"/>
      <c r="L270" s="29"/>
    </row>
    <row r="271" spans="1:12" s="3" customFormat="1" ht="30" customHeight="1" x14ac:dyDescent="0.25">
      <c r="A271" s="5" t="s">
        <v>80</v>
      </c>
      <c r="B271" s="5" t="s">
        <v>81</v>
      </c>
      <c r="C271" s="6">
        <f t="shared" ref="C271:I272" si="155">C241-C256</f>
        <v>0</v>
      </c>
      <c r="D271" s="6">
        <f t="shared" si="155"/>
        <v>0</v>
      </c>
      <c r="E271" s="6">
        <f t="shared" si="155"/>
        <v>0</v>
      </c>
      <c r="F271" s="6">
        <f t="shared" si="155"/>
        <v>0</v>
      </c>
      <c r="G271" s="6">
        <f t="shared" si="155"/>
        <v>0</v>
      </c>
      <c r="H271" s="6">
        <f t="shared" si="155"/>
        <v>0</v>
      </c>
      <c r="I271" s="6">
        <f t="shared" si="155"/>
        <v>0</v>
      </c>
      <c r="J271" s="29"/>
      <c r="K271" s="29"/>
      <c r="L271" s="29"/>
    </row>
    <row r="272" spans="1:12" s="3" customFormat="1" ht="30" customHeight="1" x14ac:dyDescent="0.25">
      <c r="A272" s="5"/>
      <c r="B272" s="25" t="s">
        <v>183</v>
      </c>
      <c r="C272" s="6">
        <f t="shared" si="155"/>
        <v>0</v>
      </c>
      <c r="D272" s="6">
        <f t="shared" si="155"/>
        <v>0</v>
      </c>
      <c r="E272" s="6">
        <f t="shared" si="155"/>
        <v>0</v>
      </c>
      <c r="F272" s="6">
        <f t="shared" si="155"/>
        <v>0</v>
      </c>
      <c r="G272" s="6">
        <f t="shared" si="155"/>
        <v>0</v>
      </c>
      <c r="H272" s="6">
        <f t="shared" si="155"/>
        <v>0</v>
      </c>
      <c r="I272" s="6">
        <f t="shared" si="155"/>
        <v>0</v>
      </c>
      <c r="J272" s="29"/>
      <c r="K272" s="29"/>
      <c r="L272" s="29"/>
    </row>
    <row r="273" spans="1:12" s="3" customFormat="1" ht="30" customHeight="1" x14ac:dyDescent="0.25">
      <c r="A273" s="5"/>
      <c r="B273" s="25" t="s">
        <v>184</v>
      </c>
      <c r="C273" s="6">
        <f>C271+C272</f>
        <v>0</v>
      </c>
      <c r="D273" s="6">
        <f t="shared" ref="D273:H273" si="156">D271+D272</f>
        <v>0</v>
      </c>
      <c r="E273" s="6">
        <f t="shared" si="156"/>
        <v>0</v>
      </c>
      <c r="F273" s="6">
        <f t="shared" si="156"/>
        <v>0</v>
      </c>
      <c r="G273" s="6">
        <f t="shared" si="156"/>
        <v>0</v>
      </c>
      <c r="H273" s="6">
        <f t="shared" si="156"/>
        <v>0</v>
      </c>
      <c r="I273" s="6">
        <f>I271+I272</f>
        <v>0</v>
      </c>
      <c r="J273" s="29"/>
      <c r="K273" s="29"/>
      <c r="L273" s="29"/>
    </row>
    <row r="274" spans="1:12" s="44" customFormat="1" ht="9.75" customHeight="1" x14ac:dyDescent="0.25">
      <c r="A274" s="40"/>
      <c r="B274" s="41"/>
      <c r="C274" s="42"/>
      <c r="D274" s="42"/>
      <c r="E274" s="42"/>
      <c r="F274" s="42"/>
      <c r="G274" s="42"/>
      <c r="H274" s="42"/>
      <c r="I274" s="42"/>
      <c r="J274" s="43"/>
      <c r="K274" s="43"/>
      <c r="L274" s="43"/>
    </row>
    <row r="275" spans="1:12" s="3" customFormat="1" ht="30" customHeight="1" x14ac:dyDescent="0.25">
      <c r="A275" s="5"/>
      <c r="B275" s="5" t="s">
        <v>93</v>
      </c>
      <c r="C275" s="6">
        <f t="shared" ref="C275:I275" si="157">C199+C222+C236+C271</f>
        <v>450000</v>
      </c>
      <c r="D275" s="6">
        <f t="shared" si="157"/>
        <v>170000</v>
      </c>
      <c r="E275" s="6">
        <f t="shared" si="157"/>
        <v>5000</v>
      </c>
      <c r="F275" s="6">
        <f t="shared" si="157"/>
        <v>35000</v>
      </c>
      <c r="G275" s="6">
        <f t="shared" si="157"/>
        <v>60000</v>
      </c>
      <c r="H275" s="6">
        <f t="shared" si="157"/>
        <v>40000</v>
      </c>
      <c r="I275" s="6">
        <f t="shared" si="157"/>
        <v>140000</v>
      </c>
      <c r="J275" s="29"/>
      <c r="K275" s="29"/>
      <c r="L275" s="29"/>
    </row>
    <row r="276" spans="1:12" s="3" customFormat="1" ht="30" customHeight="1" x14ac:dyDescent="0.25">
      <c r="A276" s="5"/>
      <c r="B276" s="25" t="s">
        <v>183</v>
      </c>
      <c r="C276" s="6">
        <f>C53-C196+C223+C237+C272</f>
        <v>0</v>
      </c>
      <c r="D276" s="6">
        <f>D53-D196+D223+D237+D272</f>
        <v>0</v>
      </c>
      <c r="E276" s="6">
        <f>E53-E196+E223+E237+E272</f>
        <v>0</v>
      </c>
      <c r="F276" s="6">
        <f>F53-F196+F223+F237+F272</f>
        <v>0</v>
      </c>
      <c r="G276" s="6">
        <f>G53-G196+G223+G237+G272</f>
        <v>0</v>
      </c>
      <c r="H276" s="6">
        <f t="shared" ref="H276:I276" si="158">H53-H196+H223+H237+H272</f>
        <v>0</v>
      </c>
      <c r="I276" s="6">
        <f t="shared" si="158"/>
        <v>0</v>
      </c>
      <c r="J276" s="29"/>
      <c r="K276" s="29"/>
      <c r="L276" s="29"/>
    </row>
    <row r="277" spans="1:12" s="3" customFormat="1" ht="30" customHeight="1" x14ac:dyDescent="0.25">
      <c r="A277" s="5"/>
      <c r="B277" s="25" t="s">
        <v>184</v>
      </c>
      <c r="C277" s="6">
        <f>C275+C276</f>
        <v>450000</v>
      </c>
      <c r="D277" s="6">
        <f>D275+D276</f>
        <v>170000</v>
      </c>
      <c r="E277" s="6">
        <f t="shared" ref="E277:I277" si="159">E275+E276</f>
        <v>5000</v>
      </c>
      <c r="F277" s="6">
        <f t="shared" si="159"/>
        <v>35000</v>
      </c>
      <c r="G277" s="6">
        <f t="shared" si="159"/>
        <v>60000</v>
      </c>
      <c r="H277" s="6">
        <f t="shared" si="159"/>
        <v>40000</v>
      </c>
      <c r="I277" s="6">
        <f t="shared" si="159"/>
        <v>140000</v>
      </c>
      <c r="J277" s="29"/>
      <c r="K277" s="29"/>
      <c r="L277" s="29"/>
    </row>
    <row r="278" spans="1:12" s="3" customFormat="1" ht="9.9499999999999993" customHeight="1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29"/>
      <c r="K278" s="29"/>
      <c r="L278" s="29"/>
    </row>
    <row r="279" spans="1:12" s="3" customFormat="1" ht="30" customHeight="1" x14ac:dyDescent="0.25">
      <c r="A279" s="8" t="s">
        <v>92</v>
      </c>
      <c r="B279" s="5" t="s">
        <v>94</v>
      </c>
      <c r="C279" s="6">
        <f>SUM(D279:I279)</f>
        <v>450000</v>
      </c>
      <c r="D279" s="6">
        <v>170000</v>
      </c>
      <c r="E279" s="6">
        <v>5000</v>
      </c>
      <c r="F279" s="6">
        <v>35000</v>
      </c>
      <c r="G279" s="6">
        <v>60000</v>
      </c>
      <c r="H279" s="6">
        <v>40000</v>
      </c>
      <c r="I279" s="6">
        <v>140000</v>
      </c>
      <c r="J279" s="29"/>
      <c r="K279" s="29"/>
      <c r="L279" s="29"/>
    </row>
    <row r="280" spans="1:12" s="3" customFormat="1" ht="30" customHeight="1" x14ac:dyDescent="0.25">
      <c r="A280" s="8"/>
      <c r="B280" s="25" t="s">
        <v>183</v>
      </c>
      <c r="C280" s="6">
        <f>SUM(D280:I280)</f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29"/>
      <c r="K280" s="29"/>
      <c r="L280" s="29"/>
    </row>
    <row r="281" spans="1:12" s="3" customFormat="1" ht="30" customHeight="1" x14ac:dyDescent="0.25">
      <c r="A281" s="8"/>
      <c r="B281" s="25" t="s">
        <v>184</v>
      </c>
      <c r="C281" s="6">
        <f>C279+C280</f>
        <v>450000</v>
      </c>
      <c r="D281" s="6">
        <f>D279+D280</f>
        <v>170000</v>
      </c>
      <c r="E281" s="6">
        <f t="shared" ref="E281:I281" si="160">E279+E280</f>
        <v>5000</v>
      </c>
      <c r="F281" s="6">
        <f t="shared" si="160"/>
        <v>35000</v>
      </c>
      <c r="G281" s="6">
        <f t="shared" si="160"/>
        <v>60000</v>
      </c>
      <c r="H281" s="6">
        <f t="shared" si="160"/>
        <v>40000</v>
      </c>
      <c r="I281" s="6">
        <f t="shared" si="160"/>
        <v>140000</v>
      </c>
      <c r="J281" s="29"/>
      <c r="K281" s="29"/>
      <c r="L281" s="29"/>
    </row>
    <row r="282" spans="1:12" s="3" customFormat="1" ht="9.9499999999999993" customHeight="1" x14ac:dyDescent="0.25">
      <c r="A282" s="11"/>
      <c r="B282" s="9"/>
      <c r="C282" s="10"/>
      <c r="D282" s="10"/>
      <c r="E282" s="10"/>
      <c r="F282" s="10"/>
      <c r="G282" s="10"/>
      <c r="H282" s="10"/>
      <c r="I282" s="10"/>
      <c r="J282" s="29"/>
      <c r="K282" s="29"/>
      <c r="L282" s="29"/>
    </row>
    <row r="283" spans="1:12" s="3" customFormat="1" ht="30" customHeight="1" x14ac:dyDescent="0.25">
      <c r="A283" s="5"/>
      <c r="B283" s="5" t="s">
        <v>95</v>
      </c>
      <c r="C283" s="6">
        <f>C275-C279</f>
        <v>0</v>
      </c>
      <c r="D283" s="6">
        <f>D275-D279</f>
        <v>0</v>
      </c>
      <c r="E283" s="6">
        <f t="shared" ref="E283:I283" si="161">E275-E279</f>
        <v>0</v>
      </c>
      <c r="F283" s="6">
        <f t="shared" si="161"/>
        <v>0</v>
      </c>
      <c r="G283" s="6">
        <f t="shared" si="161"/>
        <v>0</v>
      </c>
      <c r="H283" s="6">
        <f t="shared" si="161"/>
        <v>0</v>
      </c>
      <c r="I283" s="6">
        <f t="shared" si="161"/>
        <v>0</v>
      </c>
      <c r="J283" s="29"/>
      <c r="K283" s="29"/>
      <c r="L283" s="29"/>
    </row>
    <row r="284" spans="1:12" s="3" customFormat="1" ht="30" customHeight="1" x14ac:dyDescent="0.25">
      <c r="A284" s="5"/>
      <c r="B284" s="25" t="s">
        <v>183</v>
      </c>
      <c r="C284" s="6">
        <f>C276-C280</f>
        <v>0</v>
      </c>
      <c r="D284" s="6">
        <f t="shared" ref="D284:I284" si="162">D276-D280</f>
        <v>0</v>
      </c>
      <c r="E284" s="6">
        <f t="shared" si="162"/>
        <v>0</v>
      </c>
      <c r="F284" s="6">
        <f t="shared" si="162"/>
        <v>0</v>
      </c>
      <c r="G284" s="6">
        <f t="shared" si="162"/>
        <v>0</v>
      </c>
      <c r="H284" s="6">
        <f t="shared" si="162"/>
        <v>0</v>
      </c>
      <c r="I284" s="6">
        <f t="shared" si="162"/>
        <v>0</v>
      </c>
      <c r="J284" s="29"/>
      <c r="K284" s="29"/>
      <c r="L284" s="29"/>
    </row>
    <row r="285" spans="1:12" s="3" customFormat="1" ht="30" customHeight="1" x14ac:dyDescent="0.25">
      <c r="A285" s="5"/>
      <c r="B285" s="25" t="s">
        <v>184</v>
      </c>
      <c r="C285" s="6">
        <f>C283+C284</f>
        <v>0</v>
      </c>
      <c r="D285" s="6">
        <f t="shared" ref="D285:I285" si="163">D283+D284</f>
        <v>0</v>
      </c>
      <c r="E285" s="6">
        <f t="shared" si="163"/>
        <v>0</v>
      </c>
      <c r="F285" s="6">
        <f t="shared" si="163"/>
        <v>0</v>
      </c>
      <c r="G285" s="6">
        <f t="shared" si="163"/>
        <v>0</v>
      </c>
      <c r="H285" s="6">
        <f t="shared" si="163"/>
        <v>0</v>
      </c>
      <c r="I285" s="6">
        <f t="shared" si="163"/>
        <v>0</v>
      </c>
      <c r="J285" s="29"/>
      <c r="K285" s="29"/>
      <c r="L285" s="29"/>
    </row>
    <row r="288" spans="1:12" x14ac:dyDescent="0.25">
      <c r="D288" s="28"/>
      <c r="E288" s="28"/>
      <c r="F288" s="28"/>
      <c r="G288" s="28"/>
      <c r="H288" s="28"/>
      <c r="I288" s="28"/>
    </row>
    <row r="289" spans="4:9" x14ac:dyDescent="0.25">
      <c r="D289" s="28"/>
      <c r="E289" s="28"/>
      <c r="F289" s="28"/>
      <c r="G289" s="28"/>
      <c r="H289" s="28"/>
      <c r="I289" s="28"/>
    </row>
    <row r="290" spans="4:9" x14ac:dyDescent="0.25">
      <c r="D290" s="28"/>
      <c r="E290" s="28"/>
      <c r="F290" s="28"/>
      <c r="G290" s="28"/>
      <c r="H290" s="28"/>
      <c r="I290" s="28"/>
    </row>
    <row r="291" spans="4:9" x14ac:dyDescent="0.25">
      <c r="D291" s="28"/>
      <c r="E291" s="28"/>
      <c r="F291" s="28"/>
      <c r="G291" s="28"/>
      <c r="H291" s="28"/>
      <c r="I291" s="28"/>
    </row>
    <row r="292" spans="4:9" x14ac:dyDescent="0.25">
      <c r="D292" s="28"/>
      <c r="E292" s="28"/>
      <c r="F292" s="28"/>
      <c r="G292" s="28"/>
      <c r="H292" s="28"/>
      <c r="I292" s="28"/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2DDD-484B-478C-85FF-35AB621A8DB1}">
  <dimension ref="A1:L292"/>
  <sheetViews>
    <sheetView topLeftCell="C224" zoomScale="130" zoomScaleNormal="130" workbookViewId="0">
      <selection activeCell="C52" sqref="C52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0" bestFit="1" customWidth="1"/>
  </cols>
  <sheetData>
    <row r="1" spans="1:12" ht="30" customHeight="1" x14ac:dyDescent="0.35">
      <c r="A1" s="45" t="s">
        <v>191</v>
      </c>
      <c r="B1" s="45"/>
      <c r="C1" s="45"/>
      <c r="D1" s="45"/>
      <c r="E1" s="45"/>
      <c r="F1" s="45"/>
      <c r="G1" s="45"/>
      <c r="H1" s="45"/>
      <c r="I1" s="45"/>
    </row>
    <row r="2" spans="1:12" ht="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29"/>
      <c r="K3" s="29"/>
      <c r="L3" s="29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2600000</v>
      </c>
      <c r="D4" s="17">
        <f t="shared" ref="D4:I4" si="0">SUM(D7)</f>
        <v>0</v>
      </c>
      <c r="E4" s="17">
        <f t="shared" si="0"/>
        <v>0</v>
      </c>
      <c r="F4" s="17">
        <f t="shared" si="0"/>
        <v>2600000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29"/>
      <c r="K4" s="29"/>
      <c r="L4" s="29"/>
    </row>
    <row r="5" spans="1:12" s="3" customFormat="1" ht="30" customHeight="1" x14ac:dyDescent="0.25">
      <c r="A5" s="15"/>
      <c r="B5" s="24" t="s">
        <v>183</v>
      </c>
      <c r="C5" s="17">
        <f>C8</f>
        <v>0</v>
      </c>
      <c r="D5" s="17">
        <f t="shared" ref="D5:I5" si="1">D8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29"/>
      <c r="K5" s="29"/>
      <c r="L5" s="29"/>
    </row>
    <row r="6" spans="1:12" s="3" customFormat="1" ht="30" customHeight="1" x14ac:dyDescent="0.25">
      <c r="A6" s="15"/>
      <c r="B6" s="24" t="s">
        <v>184</v>
      </c>
      <c r="C6" s="17">
        <f>C4+C5</f>
        <v>2600000</v>
      </c>
      <c r="D6" s="17">
        <f t="shared" ref="D6:I6" si="2">D4+D5</f>
        <v>0</v>
      </c>
      <c r="E6" s="17">
        <f t="shared" si="2"/>
        <v>0</v>
      </c>
      <c r="F6" s="17">
        <f t="shared" si="2"/>
        <v>2600000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29"/>
      <c r="K6" s="29"/>
      <c r="L6" s="29"/>
    </row>
    <row r="7" spans="1:12" s="3" customFormat="1" ht="30" customHeight="1" x14ac:dyDescent="0.25">
      <c r="A7" s="7" t="s">
        <v>119</v>
      </c>
      <c r="B7" s="4" t="s">
        <v>0</v>
      </c>
      <c r="C7" s="34">
        <f>SUM(D7:I7)</f>
        <v>2600000</v>
      </c>
      <c r="D7" s="18">
        <v>0</v>
      </c>
      <c r="E7" s="18">
        <v>0</v>
      </c>
      <c r="F7" s="18">
        <v>2600000</v>
      </c>
      <c r="G7" s="18">
        <v>0</v>
      </c>
      <c r="H7" s="18">
        <v>0</v>
      </c>
      <c r="I7" s="18">
        <v>0</v>
      </c>
      <c r="J7" s="29"/>
      <c r="K7" s="29"/>
      <c r="L7" s="29"/>
    </row>
    <row r="8" spans="1:12" s="3" customFormat="1" ht="30" customHeight="1" x14ac:dyDescent="0.25">
      <c r="A8" s="15"/>
      <c r="B8" s="26" t="s">
        <v>183</v>
      </c>
      <c r="C8" s="34">
        <f>SUM(D8:I8)</f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29"/>
      <c r="K8" s="29"/>
      <c r="L8" s="29"/>
    </row>
    <row r="9" spans="1:12" s="3" customFormat="1" ht="30" customHeight="1" x14ac:dyDescent="0.25">
      <c r="A9" s="15"/>
      <c r="B9" s="26" t="s">
        <v>184</v>
      </c>
      <c r="C9" s="34">
        <f>C7+C8</f>
        <v>2600000</v>
      </c>
      <c r="D9" s="18">
        <f t="shared" ref="D9:I9" si="3">D7+D8</f>
        <v>0</v>
      </c>
      <c r="E9" s="18">
        <f t="shared" si="3"/>
        <v>0</v>
      </c>
      <c r="F9" s="18">
        <f t="shared" si="3"/>
        <v>2600000</v>
      </c>
      <c r="G9" s="18">
        <f t="shared" si="3"/>
        <v>0</v>
      </c>
      <c r="H9" s="18">
        <f t="shared" si="3"/>
        <v>0</v>
      </c>
      <c r="I9" s="18">
        <f t="shared" si="3"/>
        <v>0</v>
      </c>
      <c r="J9" s="29"/>
      <c r="K9" s="29"/>
      <c r="L9" s="29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3309000</v>
      </c>
      <c r="D10" s="17">
        <f>SUM(D13+D16+D19+D22)</f>
        <v>3303000</v>
      </c>
      <c r="E10" s="17">
        <f t="shared" ref="E10:I10" si="4">SUM(E13+E16+E19+E22)</f>
        <v>0</v>
      </c>
      <c r="F10" s="17">
        <f t="shared" si="4"/>
        <v>0</v>
      </c>
      <c r="G10" s="17">
        <f t="shared" si="4"/>
        <v>6000</v>
      </c>
      <c r="H10" s="17">
        <f t="shared" si="4"/>
        <v>0</v>
      </c>
      <c r="I10" s="17">
        <f t="shared" si="4"/>
        <v>0</v>
      </c>
      <c r="J10" s="29"/>
      <c r="K10" s="29"/>
      <c r="L10" s="29"/>
    </row>
    <row r="11" spans="1:12" s="3" customFormat="1" ht="30" customHeight="1" x14ac:dyDescent="0.25">
      <c r="A11" s="15"/>
      <c r="B11" s="24" t="s">
        <v>183</v>
      </c>
      <c r="C11" s="17">
        <f>C14+C17+C20+C23</f>
        <v>0</v>
      </c>
      <c r="D11" s="17">
        <f>D14+D17+D20+D23</f>
        <v>0</v>
      </c>
      <c r="E11" s="17">
        <f t="shared" ref="E11:I11" si="5">E14+E17+E20+E23</f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29"/>
      <c r="K11" s="29"/>
      <c r="L11" s="29"/>
    </row>
    <row r="12" spans="1:12" s="3" customFormat="1" ht="30" customHeight="1" x14ac:dyDescent="0.25">
      <c r="A12" s="15"/>
      <c r="B12" s="24" t="s">
        <v>184</v>
      </c>
      <c r="C12" s="17">
        <f>C10+C11</f>
        <v>3309000</v>
      </c>
      <c r="D12" s="17">
        <f t="shared" ref="D12:I12" si="6">D10+D11</f>
        <v>3303000</v>
      </c>
      <c r="E12" s="17">
        <f t="shared" si="6"/>
        <v>0</v>
      </c>
      <c r="F12" s="17">
        <f t="shared" si="6"/>
        <v>0</v>
      </c>
      <c r="G12" s="17">
        <f t="shared" si="6"/>
        <v>6000</v>
      </c>
      <c r="H12" s="17">
        <f t="shared" si="6"/>
        <v>0</v>
      </c>
      <c r="I12" s="17">
        <f t="shared" si="6"/>
        <v>0</v>
      </c>
      <c r="J12" s="29"/>
      <c r="K12" s="29"/>
      <c r="L12" s="29"/>
    </row>
    <row r="13" spans="1:12" s="3" customFormat="1" ht="30" customHeight="1" x14ac:dyDescent="0.25">
      <c r="A13" s="7" t="s">
        <v>120</v>
      </c>
      <c r="B13" s="4" t="s">
        <v>4</v>
      </c>
      <c r="C13" s="34">
        <f>SUM(D13:I13)</f>
        <v>9000</v>
      </c>
      <c r="D13" s="18">
        <v>3000</v>
      </c>
      <c r="E13" s="18">
        <v>0</v>
      </c>
      <c r="F13" s="18">
        <v>0</v>
      </c>
      <c r="G13" s="18">
        <v>6000</v>
      </c>
      <c r="H13" s="18">
        <v>0</v>
      </c>
      <c r="I13" s="18">
        <v>0</v>
      </c>
      <c r="J13" s="29"/>
      <c r="K13" s="29"/>
      <c r="L13" s="29"/>
    </row>
    <row r="14" spans="1:12" s="3" customFormat="1" ht="30" customHeight="1" x14ac:dyDescent="0.25">
      <c r="A14" s="7"/>
      <c r="B14" s="26" t="s">
        <v>183</v>
      </c>
      <c r="C14" s="34">
        <f>SUM(D14:I14)</f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29"/>
      <c r="K14" s="29"/>
      <c r="L14" s="29"/>
    </row>
    <row r="15" spans="1:12" s="3" customFormat="1" ht="30" customHeight="1" x14ac:dyDescent="0.25">
      <c r="A15" s="15"/>
      <c r="B15" s="26" t="s">
        <v>184</v>
      </c>
      <c r="C15" s="34">
        <f>C13+C14</f>
        <v>9000</v>
      </c>
      <c r="D15" s="18">
        <f t="shared" ref="D15:I15" si="7">D13+D14</f>
        <v>3000</v>
      </c>
      <c r="E15" s="18">
        <f t="shared" si="7"/>
        <v>0</v>
      </c>
      <c r="F15" s="18">
        <f t="shared" si="7"/>
        <v>0</v>
      </c>
      <c r="G15" s="18">
        <f t="shared" si="7"/>
        <v>6000</v>
      </c>
      <c r="H15" s="18">
        <f t="shared" si="7"/>
        <v>0</v>
      </c>
      <c r="I15" s="18">
        <f t="shared" si="7"/>
        <v>0</v>
      </c>
      <c r="J15" s="29"/>
      <c r="K15" s="29"/>
      <c r="L15" s="29"/>
    </row>
    <row r="16" spans="1:12" s="3" customFormat="1" ht="30" customHeight="1" x14ac:dyDescent="0.25">
      <c r="A16" s="7" t="s">
        <v>121</v>
      </c>
      <c r="B16" s="4" t="s">
        <v>5</v>
      </c>
      <c r="C16" s="34">
        <f>SUM(D16:I16)</f>
        <v>3300000</v>
      </c>
      <c r="D16" s="18">
        <v>3300000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29"/>
      <c r="K16" s="29"/>
      <c r="L16" s="29"/>
    </row>
    <row r="17" spans="1:12" s="3" customFormat="1" ht="30" customHeight="1" x14ac:dyDescent="0.25">
      <c r="A17" s="7"/>
      <c r="B17" s="26" t="s">
        <v>183</v>
      </c>
      <c r="C17" s="34">
        <f>SUM(D17:I17)</f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29"/>
      <c r="K17" s="29"/>
      <c r="L17" s="29"/>
    </row>
    <row r="18" spans="1:12" s="3" customFormat="1" ht="30" customHeight="1" x14ac:dyDescent="0.25">
      <c r="A18" s="7"/>
      <c r="B18" s="26" t="s">
        <v>184</v>
      </c>
      <c r="C18" s="34">
        <f>C16+C17</f>
        <v>3300000</v>
      </c>
      <c r="D18" s="18">
        <f t="shared" ref="D18:I18" si="8">D16+D17</f>
        <v>3300000</v>
      </c>
      <c r="E18" s="18">
        <f t="shared" si="8"/>
        <v>0</v>
      </c>
      <c r="F18" s="18">
        <f t="shared" si="8"/>
        <v>0</v>
      </c>
      <c r="G18" s="18">
        <f t="shared" si="8"/>
        <v>0</v>
      </c>
      <c r="H18" s="18">
        <f t="shared" si="8"/>
        <v>0</v>
      </c>
      <c r="I18" s="18">
        <f t="shared" si="8"/>
        <v>0</v>
      </c>
      <c r="J18" s="29"/>
      <c r="K18" s="29"/>
      <c r="L18" s="29"/>
    </row>
    <row r="19" spans="1:12" s="3" customFormat="1" ht="30" customHeight="1" x14ac:dyDescent="0.25">
      <c r="A19" s="7" t="s">
        <v>122</v>
      </c>
      <c r="B19" s="4" t="s">
        <v>6</v>
      </c>
      <c r="C19" s="34">
        <f>SUM(D19:I19)</f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29"/>
      <c r="K19" s="29"/>
      <c r="L19" s="29"/>
    </row>
    <row r="20" spans="1:12" s="3" customFormat="1" ht="30" customHeight="1" x14ac:dyDescent="0.25">
      <c r="A20" s="7"/>
      <c r="B20" s="26" t="s">
        <v>183</v>
      </c>
      <c r="C20" s="34">
        <f>SUM(D20:I20)</f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29"/>
      <c r="K20" s="29"/>
      <c r="L20" s="29"/>
    </row>
    <row r="21" spans="1:12" s="3" customFormat="1" ht="30" customHeight="1" x14ac:dyDescent="0.25">
      <c r="A21" s="7"/>
      <c r="B21" s="26" t="s">
        <v>184</v>
      </c>
      <c r="C21" s="34">
        <f>C19+C20</f>
        <v>0</v>
      </c>
      <c r="D21" s="18">
        <f t="shared" ref="D21:I21" si="9">D19+D20</f>
        <v>0</v>
      </c>
      <c r="E21" s="18">
        <f t="shared" si="9"/>
        <v>0</v>
      </c>
      <c r="F21" s="18">
        <f t="shared" si="9"/>
        <v>0</v>
      </c>
      <c r="G21" s="18">
        <f t="shared" si="9"/>
        <v>0</v>
      </c>
      <c r="H21" s="18">
        <f t="shared" si="9"/>
        <v>0</v>
      </c>
      <c r="I21" s="18">
        <f t="shared" si="9"/>
        <v>0</v>
      </c>
      <c r="J21" s="29"/>
      <c r="K21" s="29"/>
      <c r="L21" s="29"/>
    </row>
    <row r="22" spans="1:12" s="3" customFormat="1" ht="30" customHeight="1" x14ac:dyDescent="0.25">
      <c r="A22" s="7" t="s">
        <v>123</v>
      </c>
      <c r="B22" s="4" t="s">
        <v>7</v>
      </c>
      <c r="C22" s="34">
        <f t="shared" ref="C22:C23" si="10">SUM(D22:I22)</f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29"/>
      <c r="K22" s="29"/>
      <c r="L22" s="29"/>
    </row>
    <row r="23" spans="1:12" s="3" customFormat="1" ht="30" customHeight="1" x14ac:dyDescent="0.25">
      <c r="A23" s="7"/>
      <c r="B23" s="26" t="s">
        <v>183</v>
      </c>
      <c r="C23" s="34">
        <f t="shared" si="10"/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29"/>
      <c r="K23" s="29"/>
      <c r="L23" s="29"/>
    </row>
    <row r="24" spans="1:12" s="3" customFormat="1" ht="30" customHeight="1" x14ac:dyDescent="0.25">
      <c r="A24" s="7"/>
      <c r="B24" s="26" t="s">
        <v>184</v>
      </c>
      <c r="C24" s="34">
        <f>C22+C23</f>
        <v>0</v>
      </c>
      <c r="D24" s="18">
        <f t="shared" ref="D24:I24" si="11">D22+D23</f>
        <v>0</v>
      </c>
      <c r="E24" s="18">
        <f t="shared" si="11"/>
        <v>0</v>
      </c>
      <c r="F24" s="18">
        <f t="shared" si="11"/>
        <v>0</v>
      </c>
      <c r="G24" s="18">
        <f t="shared" si="11"/>
        <v>0</v>
      </c>
      <c r="H24" s="18">
        <f t="shared" si="11"/>
        <v>0</v>
      </c>
      <c r="I24" s="18">
        <f t="shared" si="11"/>
        <v>0</v>
      </c>
      <c r="J24" s="29"/>
      <c r="K24" s="29"/>
      <c r="L24" s="29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12504674.6</v>
      </c>
      <c r="D25" s="17">
        <f t="shared" si="12"/>
        <v>2033590.55</v>
      </c>
      <c r="E25" s="17">
        <f t="shared" si="12"/>
        <v>1292810</v>
      </c>
      <c r="F25" s="17">
        <f t="shared" si="12"/>
        <v>4178215.45</v>
      </c>
      <c r="G25" s="17">
        <f t="shared" si="12"/>
        <v>1979710</v>
      </c>
      <c r="H25" s="17">
        <f t="shared" si="12"/>
        <v>601705</v>
      </c>
      <c r="I25" s="17">
        <f t="shared" si="12"/>
        <v>2418643.6</v>
      </c>
      <c r="J25" s="29"/>
      <c r="K25" s="29"/>
      <c r="L25" s="29"/>
    </row>
    <row r="26" spans="1:12" s="3" customFormat="1" ht="30" customHeight="1" x14ac:dyDescent="0.25">
      <c r="A26" s="15"/>
      <c r="B26" s="24" t="s">
        <v>183</v>
      </c>
      <c r="C26" s="17">
        <f>C29+C32+C35</f>
        <v>0</v>
      </c>
      <c r="D26" s="17">
        <f>D29+D32+D35</f>
        <v>29280</v>
      </c>
      <c r="E26" s="17">
        <f t="shared" si="12"/>
        <v>0</v>
      </c>
      <c r="F26" s="17">
        <f t="shared" si="12"/>
        <v>0</v>
      </c>
      <c r="G26" s="17">
        <f t="shared" si="12"/>
        <v>0</v>
      </c>
      <c r="H26" s="17">
        <f t="shared" si="12"/>
        <v>-30000</v>
      </c>
      <c r="I26" s="17">
        <f t="shared" si="12"/>
        <v>720</v>
      </c>
      <c r="J26" s="29"/>
      <c r="K26" s="29"/>
      <c r="L26" s="29"/>
    </row>
    <row r="27" spans="1:12" s="3" customFormat="1" ht="30" customHeight="1" x14ac:dyDescent="0.25">
      <c r="A27" s="15"/>
      <c r="B27" s="24" t="s">
        <v>184</v>
      </c>
      <c r="C27" s="17">
        <f>C25+C26</f>
        <v>12504674.6</v>
      </c>
      <c r="D27" s="17">
        <f t="shared" ref="D27:I27" si="13">D25+D26</f>
        <v>2062870.55</v>
      </c>
      <c r="E27" s="17">
        <f t="shared" si="13"/>
        <v>1292810</v>
      </c>
      <c r="F27" s="17">
        <f t="shared" si="13"/>
        <v>4178215.45</v>
      </c>
      <c r="G27" s="17">
        <f t="shared" si="13"/>
        <v>1979710</v>
      </c>
      <c r="H27" s="17">
        <f t="shared" si="13"/>
        <v>571705</v>
      </c>
      <c r="I27" s="17">
        <f t="shared" si="13"/>
        <v>2419363.6</v>
      </c>
      <c r="J27" s="29"/>
      <c r="K27" s="29"/>
      <c r="L27" s="29"/>
    </row>
    <row r="28" spans="1:12" s="3" customFormat="1" ht="30" customHeight="1" x14ac:dyDescent="0.25">
      <c r="A28" s="19" t="s">
        <v>124</v>
      </c>
      <c r="B28" s="20" t="s">
        <v>9</v>
      </c>
      <c r="C28" s="34">
        <f t="shared" ref="C28:C29" si="14">SUM(D28:I28)</f>
        <v>9604674.5999999996</v>
      </c>
      <c r="D28" s="32">
        <v>630590.55000000005</v>
      </c>
      <c r="E28" s="32">
        <v>1142810</v>
      </c>
      <c r="F28" s="32">
        <v>4178215.45</v>
      </c>
      <c r="G28" s="32">
        <v>866710</v>
      </c>
      <c r="H28" s="32">
        <v>371705</v>
      </c>
      <c r="I28" s="32">
        <v>2414643.6</v>
      </c>
      <c r="J28" s="29"/>
      <c r="K28" s="29"/>
      <c r="L28" s="29"/>
    </row>
    <row r="29" spans="1:12" s="3" customFormat="1" ht="30" customHeight="1" x14ac:dyDescent="0.25">
      <c r="A29" s="19"/>
      <c r="B29" s="26" t="s">
        <v>183</v>
      </c>
      <c r="C29" s="34">
        <f t="shared" si="14"/>
        <v>0</v>
      </c>
      <c r="D29" s="32">
        <v>29280</v>
      </c>
      <c r="E29" s="32">
        <v>0</v>
      </c>
      <c r="F29" s="32">
        <v>0</v>
      </c>
      <c r="G29" s="32">
        <v>0</v>
      </c>
      <c r="H29" s="32">
        <v>-30000</v>
      </c>
      <c r="I29" s="32">
        <v>720</v>
      </c>
      <c r="J29" s="29"/>
      <c r="K29" s="29"/>
      <c r="L29" s="29"/>
    </row>
    <row r="30" spans="1:12" s="3" customFormat="1" ht="30" customHeight="1" x14ac:dyDescent="0.25">
      <c r="A30" s="19"/>
      <c r="B30" s="26" t="s">
        <v>184</v>
      </c>
      <c r="C30" s="34">
        <f>SUM(C28:C29)</f>
        <v>9604674.5999999996</v>
      </c>
      <c r="D30" s="18">
        <f t="shared" ref="D30:H30" si="15">SUM(D28:D29)</f>
        <v>659870.55000000005</v>
      </c>
      <c r="E30" s="18">
        <f t="shared" si="15"/>
        <v>1142810</v>
      </c>
      <c r="F30" s="18">
        <f t="shared" si="15"/>
        <v>4178215.45</v>
      </c>
      <c r="G30" s="18">
        <f t="shared" si="15"/>
        <v>866710</v>
      </c>
      <c r="H30" s="18">
        <f t="shared" si="15"/>
        <v>341705</v>
      </c>
      <c r="I30" s="18">
        <f>SUM(I28:I29)</f>
        <v>2415363.6</v>
      </c>
      <c r="J30" s="29"/>
      <c r="K30" s="29"/>
      <c r="L30" s="29"/>
    </row>
    <row r="31" spans="1:12" s="3" customFormat="1" ht="30" customHeight="1" x14ac:dyDescent="0.25">
      <c r="A31" s="7" t="s">
        <v>125</v>
      </c>
      <c r="B31" s="4" t="s">
        <v>10</v>
      </c>
      <c r="C31" s="34">
        <f t="shared" ref="C31:C32" si="16">SUM(D31:I31)</f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29"/>
      <c r="K31" s="29"/>
      <c r="L31" s="29"/>
    </row>
    <row r="32" spans="1:12" s="3" customFormat="1" ht="30" customHeight="1" x14ac:dyDescent="0.25">
      <c r="A32" s="7"/>
      <c r="B32" s="26" t="s">
        <v>183</v>
      </c>
      <c r="C32" s="34">
        <f t="shared" si="16"/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29"/>
      <c r="K32" s="29"/>
      <c r="L32" s="29"/>
    </row>
    <row r="33" spans="1:12" s="3" customFormat="1" ht="30" customHeight="1" x14ac:dyDescent="0.25">
      <c r="A33" s="7"/>
      <c r="B33" s="26" t="s">
        <v>184</v>
      </c>
      <c r="C33" s="34">
        <f>C31+C32</f>
        <v>0</v>
      </c>
      <c r="D33" s="18">
        <f t="shared" ref="D33:I33" si="17">D31+D32</f>
        <v>0</v>
      </c>
      <c r="E33" s="18">
        <f t="shared" si="17"/>
        <v>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29"/>
      <c r="K33" s="29"/>
      <c r="L33" s="29"/>
    </row>
    <row r="34" spans="1:12" s="3" customFormat="1" ht="30" customHeight="1" x14ac:dyDescent="0.25">
      <c r="A34" s="7" t="s">
        <v>126</v>
      </c>
      <c r="B34" s="4" t="s">
        <v>11</v>
      </c>
      <c r="C34" s="34">
        <f t="shared" ref="C34:C35" si="18">SUM(D34:I34)</f>
        <v>2900000</v>
      </c>
      <c r="D34" s="18">
        <v>1403000</v>
      </c>
      <c r="E34" s="18">
        <v>150000</v>
      </c>
      <c r="F34" s="18">
        <v>0</v>
      </c>
      <c r="G34" s="18">
        <v>1113000</v>
      </c>
      <c r="H34" s="18">
        <v>230000</v>
      </c>
      <c r="I34" s="18">
        <v>4000</v>
      </c>
      <c r="J34" s="29"/>
      <c r="K34" s="29"/>
      <c r="L34" s="29"/>
    </row>
    <row r="35" spans="1:12" s="3" customFormat="1" ht="30" customHeight="1" x14ac:dyDescent="0.25">
      <c r="A35" s="7"/>
      <c r="B35" s="26" t="s">
        <v>183</v>
      </c>
      <c r="C35" s="34">
        <f t="shared" si="18"/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29"/>
      <c r="K35" s="29"/>
      <c r="L35" s="29"/>
    </row>
    <row r="36" spans="1:12" s="3" customFormat="1" ht="30" customHeight="1" x14ac:dyDescent="0.25">
      <c r="A36" s="7"/>
      <c r="B36" s="26" t="s">
        <v>184</v>
      </c>
      <c r="C36" s="34">
        <f>C34+C35</f>
        <v>2900000</v>
      </c>
      <c r="D36" s="18">
        <f t="shared" ref="D36:I36" si="19">D34+D35</f>
        <v>1403000</v>
      </c>
      <c r="E36" s="18">
        <f t="shared" si="19"/>
        <v>150000</v>
      </c>
      <c r="F36" s="18">
        <f t="shared" si="19"/>
        <v>0</v>
      </c>
      <c r="G36" s="18">
        <f t="shared" si="19"/>
        <v>1113000</v>
      </c>
      <c r="H36" s="18">
        <f t="shared" si="19"/>
        <v>230000</v>
      </c>
      <c r="I36" s="18">
        <f t="shared" si="19"/>
        <v>4000</v>
      </c>
      <c r="J36" s="29"/>
      <c r="K36" s="29"/>
      <c r="L36" s="29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659000</v>
      </c>
      <c r="D37" s="17">
        <f t="shared" ref="D37:I38" si="20">D40+D43+D46+D49</f>
        <v>26000</v>
      </c>
      <c r="E37" s="17">
        <f t="shared" si="20"/>
        <v>93000</v>
      </c>
      <c r="F37" s="17">
        <f t="shared" si="20"/>
        <v>503000</v>
      </c>
      <c r="G37" s="17">
        <f t="shared" si="20"/>
        <v>22000</v>
      </c>
      <c r="H37" s="17">
        <f t="shared" si="20"/>
        <v>10000</v>
      </c>
      <c r="I37" s="17">
        <f t="shared" si="20"/>
        <v>5000</v>
      </c>
      <c r="J37" s="29"/>
      <c r="K37" s="29"/>
      <c r="L37" s="29"/>
    </row>
    <row r="38" spans="1:12" s="3" customFormat="1" ht="30" customHeight="1" x14ac:dyDescent="0.25">
      <c r="A38" s="15"/>
      <c r="B38" s="24" t="s">
        <v>183</v>
      </c>
      <c r="C38" s="17">
        <f>C41+C44+C47+C50</f>
        <v>0</v>
      </c>
      <c r="D38" s="17">
        <f>D41+D44+D47+D50</f>
        <v>0</v>
      </c>
      <c r="E38" s="17">
        <f t="shared" si="20"/>
        <v>0</v>
      </c>
      <c r="F38" s="17">
        <f t="shared" si="20"/>
        <v>0</v>
      </c>
      <c r="G38" s="17">
        <f t="shared" si="20"/>
        <v>0</v>
      </c>
      <c r="H38" s="17">
        <f t="shared" si="20"/>
        <v>0</v>
      </c>
      <c r="I38" s="17">
        <f t="shared" si="20"/>
        <v>0</v>
      </c>
      <c r="J38" s="29"/>
      <c r="K38" s="29"/>
      <c r="L38" s="29"/>
    </row>
    <row r="39" spans="1:12" s="3" customFormat="1" ht="30" customHeight="1" x14ac:dyDescent="0.25">
      <c r="A39" s="15"/>
      <c r="B39" s="24" t="s">
        <v>184</v>
      </c>
      <c r="C39" s="17">
        <f>C37+C38</f>
        <v>659000</v>
      </c>
      <c r="D39" s="17">
        <f t="shared" ref="D39:I39" si="21">D37+D38</f>
        <v>26000</v>
      </c>
      <c r="E39" s="17">
        <f t="shared" si="21"/>
        <v>93000</v>
      </c>
      <c r="F39" s="17">
        <f t="shared" si="21"/>
        <v>503000</v>
      </c>
      <c r="G39" s="17">
        <f t="shared" si="21"/>
        <v>22000</v>
      </c>
      <c r="H39" s="17">
        <f t="shared" si="21"/>
        <v>10000</v>
      </c>
      <c r="I39" s="17">
        <f t="shared" si="21"/>
        <v>5000</v>
      </c>
      <c r="J39" s="29"/>
      <c r="K39" s="29"/>
      <c r="L39" s="29"/>
    </row>
    <row r="40" spans="1:12" s="3" customFormat="1" ht="30" customHeight="1" x14ac:dyDescent="0.25">
      <c r="A40" s="7" t="s">
        <v>127</v>
      </c>
      <c r="B40" s="4" t="s">
        <v>13</v>
      </c>
      <c r="C40" s="34">
        <f>SUM(D40:I40)</f>
        <v>10000</v>
      </c>
      <c r="D40" s="18">
        <v>8000</v>
      </c>
      <c r="E40" s="18">
        <v>0</v>
      </c>
      <c r="F40" s="18">
        <v>0</v>
      </c>
      <c r="G40" s="18">
        <v>2000</v>
      </c>
      <c r="H40" s="18">
        <v>0</v>
      </c>
      <c r="I40" s="18">
        <v>0</v>
      </c>
      <c r="J40" s="29"/>
      <c r="K40" s="29"/>
      <c r="L40" s="29"/>
    </row>
    <row r="41" spans="1:12" s="3" customFormat="1" ht="30" customHeight="1" x14ac:dyDescent="0.25">
      <c r="A41" s="7"/>
      <c r="B41" s="26" t="s">
        <v>183</v>
      </c>
      <c r="C41" s="34">
        <f t="shared" ref="C41" si="22">SUM(D41:I41)</f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29"/>
      <c r="K41" s="29"/>
      <c r="L41" s="29"/>
    </row>
    <row r="42" spans="1:12" s="3" customFormat="1" ht="30" customHeight="1" x14ac:dyDescent="0.25">
      <c r="A42" s="7"/>
      <c r="B42" s="26" t="s">
        <v>184</v>
      </c>
      <c r="C42" s="34">
        <f>C40+C41</f>
        <v>10000</v>
      </c>
      <c r="D42" s="18">
        <f>D40+D41</f>
        <v>8000</v>
      </c>
      <c r="E42" s="18">
        <f t="shared" ref="E42:I42" si="23">E40+E41</f>
        <v>0</v>
      </c>
      <c r="F42" s="18">
        <f t="shared" si="23"/>
        <v>0</v>
      </c>
      <c r="G42" s="18">
        <f t="shared" si="23"/>
        <v>2000</v>
      </c>
      <c r="H42" s="18">
        <f t="shared" si="23"/>
        <v>0</v>
      </c>
      <c r="I42" s="18">
        <f t="shared" si="23"/>
        <v>0</v>
      </c>
      <c r="J42" s="29"/>
      <c r="K42" s="29"/>
      <c r="L42" s="29"/>
    </row>
    <row r="43" spans="1:12" s="3" customFormat="1" ht="30" customHeight="1" x14ac:dyDescent="0.25">
      <c r="A43" s="7" t="s">
        <v>128</v>
      </c>
      <c r="B43" s="4" t="s">
        <v>14</v>
      </c>
      <c r="C43" s="34">
        <f t="shared" ref="C43:C44" si="24">SUM(D43:I43)</f>
        <v>2000</v>
      </c>
      <c r="D43" s="18">
        <v>0</v>
      </c>
      <c r="E43" s="18">
        <v>0</v>
      </c>
      <c r="F43" s="18">
        <v>2000</v>
      </c>
      <c r="G43" s="18">
        <v>0</v>
      </c>
      <c r="H43" s="18">
        <v>0</v>
      </c>
      <c r="I43" s="18">
        <v>0</v>
      </c>
      <c r="J43" s="29"/>
      <c r="K43" s="29"/>
      <c r="L43" s="29"/>
    </row>
    <row r="44" spans="1:12" s="3" customFormat="1" ht="30" customHeight="1" x14ac:dyDescent="0.25">
      <c r="A44" s="7"/>
      <c r="B44" s="26" t="s">
        <v>183</v>
      </c>
      <c r="C44" s="34">
        <f t="shared" si="24"/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29"/>
      <c r="K44" s="29"/>
      <c r="L44" s="29"/>
    </row>
    <row r="45" spans="1:12" s="3" customFormat="1" ht="30" customHeight="1" x14ac:dyDescent="0.25">
      <c r="A45" s="7"/>
      <c r="B45" s="26" t="s">
        <v>184</v>
      </c>
      <c r="C45" s="34">
        <f>C43+C44</f>
        <v>2000</v>
      </c>
      <c r="D45" s="18">
        <v>0</v>
      </c>
      <c r="E45" s="18">
        <f t="shared" ref="E45:I45" si="25">E43+E44</f>
        <v>0</v>
      </c>
      <c r="F45" s="18">
        <f t="shared" si="25"/>
        <v>2000</v>
      </c>
      <c r="G45" s="18">
        <f t="shared" si="25"/>
        <v>0</v>
      </c>
      <c r="H45" s="18">
        <f t="shared" si="25"/>
        <v>0</v>
      </c>
      <c r="I45" s="18">
        <f t="shared" si="25"/>
        <v>0</v>
      </c>
      <c r="J45" s="29"/>
      <c r="K45" s="29"/>
      <c r="L45" s="29"/>
    </row>
    <row r="46" spans="1:12" s="3" customFormat="1" ht="30" customHeight="1" x14ac:dyDescent="0.25">
      <c r="A46" s="7" t="s">
        <v>129</v>
      </c>
      <c r="B46" s="4" t="s">
        <v>190</v>
      </c>
      <c r="C46" s="34">
        <f t="shared" ref="C46:C47" si="26">SUM(D46:I46)</f>
        <v>509000</v>
      </c>
      <c r="D46" s="18">
        <v>6000</v>
      </c>
      <c r="E46" s="18">
        <v>3000</v>
      </c>
      <c r="F46" s="18">
        <v>500000</v>
      </c>
      <c r="G46" s="18">
        <v>0</v>
      </c>
      <c r="H46" s="18">
        <v>0</v>
      </c>
      <c r="I46" s="18">
        <v>0</v>
      </c>
      <c r="J46" s="29"/>
      <c r="K46" s="29"/>
      <c r="L46" s="29"/>
    </row>
    <row r="47" spans="1:12" s="3" customFormat="1" ht="30" customHeight="1" x14ac:dyDescent="0.25">
      <c r="A47" s="7"/>
      <c r="B47" s="26" t="s">
        <v>183</v>
      </c>
      <c r="C47" s="34">
        <f t="shared" si="26"/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29"/>
      <c r="K47" s="29"/>
      <c r="L47" s="29"/>
    </row>
    <row r="48" spans="1:12" s="3" customFormat="1" ht="30" customHeight="1" x14ac:dyDescent="0.25">
      <c r="A48" s="7"/>
      <c r="B48" s="26" t="s">
        <v>184</v>
      </c>
      <c r="C48" s="34">
        <f>C46+C47</f>
        <v>509000</v>
      </c>
      <c r="D48" s="18">
        <f t="shared" ref="D48:I48" si="27">D46+D47</f>
        <v>6000</v>
      </c>
      <c r="E48" s="18">
        <f t="shared" si="27"/>
        <v>3000</v>
      </c>
      <c r="F48" s="18">
        <f t="shared" si="27"/>
        <v>500000</v>
      </c>
      <c r="G48" s="18">
        <f t="shared" si="27"/>
        <v>0</v>
      </c>
      <c r="H48" s="18">
        <f t="shared" si="27"/>
        <v>0</v>
      </c>
      <c r="I48" s="18">
        <f t="shared" si="27"/>
        <v>0</v>
      </c>
      <c r="J48" s="29"/>
      <c r="K48" s="29"/>
      <c r="L48" s="29"/>
    </row>
    <row r="49" spans="1:12" s="3" customFormat="1" ht="30" customHeight="1" x14ac:dyDescent="0.25">
      <c r="A49" s="7" t="s">
        <v>130</v>
      </c>
      <c r="B49" s="4" t="s">
        <v>16</v>
      </c>
      <c r="C49" s="34">
        <f t="shared" ref="C49:C50" si="28">SUM(D49:I49)</f>
        <v>138000</v>
      </c>
      <c r="D49" s="18">
        <v>12000</v>
      </c>
      <c r="E49" s="18">
        <v>90000</v>
      </c>
      <c r="F49" s="18">
        <v>1000</v>
      </c>
      <c r="G49" s="18">
        <v>20000</v>
      </c>
      <c r="H49" s="18">
        <v>10000</v>
      </c>
      <c r="I49" s="18">
        <v>5000</v>
      </c>
      <c r="J49" s="29"/>
      <c r="K49" s="29"/>
      <c r="L49" s="29"/>
    </row>
    <row r="50" spans="1:12" s="3" customFormat="1" ht="30" customHeight="1" x14ac:dyDescent="0.25">
      <c r="A50" s="7"/>
      <c r="B50" s="26" t="s">
        <v>183</v>
      </c>
      <c r="C50" s="34">
        <f t="shared" si="28"/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29"/>
      <c r="K50" s="29"/>
      <c r="L50" s="29"/>
    </row>
    <row r="51" spans="1:12" s="3" customFormat="1" ht="30" customHeight="1" x14ac:dyDescent="0.25">
      <c r="A51" s="7"/>
      <c r="B51" s="26" t="s">
        <v>184</v>
      </c>
      <c r="C51" s="34">
        <f>C49+C50</f>
        <v>138000</v>
      </c>
      <c r="D51" s="18">
        <f t="shared" ref="D51:I51" si="29">D49+D50</f>
        <v>12000</v>
      </c>
      <c r="E51" s="18">
        <f t="shared" si="29"/>
        <v>90000</v>
      </c>
      <c r="F51" s="18">
        <f t="shared" si="29"/>
        <v>1000</v>
      </c>
      <c r="G51" s="18">
        <f t="shared" si="29"/>
        <v>20000</v>
      </c>
      <c r="H51" s="18">
        <f t="shared" si="29"/>
        <v>10000</v>
      </c>
      <c r="I51" s="18">
        <f t="shared" si="29"/>
        <v>5000</v>
      </c>
      <c r="J51" s="29"/>
      <c r="K51" s="29"/>
      <c r="L51" s="29"/>
    </row>
    <row r="52" spans="1:12" s="3" customFormat="1" ht="30" customHeight="1" x14ac:dyDescent="0.25">
      <c r="A52" s="21"/>
      <c r="B52" s="5" t="s">
        <v>17</v>
      </c>
      <c r="C52" s="6">
        <f>C4+C10+C25+C37</f>
        <v>19072674.600000001</v>
      </c>
      <c r="D52" s="6">
        <f t="shared" ref="D52:I52" si="30">D4+D10+D25+D37</f>
        <v>5362590.55</v>
      </c>
      <c r="E52" s="6">
        <f t="shared" si="30"/>
        <v>1385810</v>
      </c>
      <c r="F52" s="6">
        <f t="shared" si="30"/>
        <v>7281215.4500000002</v>
      </c>
      <c r="G52" s="6">
        <f t="shared" si="30"/>
        <v>2007710</v>
      </c>
      <c r="H52" s="6">
        <f t="shared" si="30"/>
        <v>611705</v>
      </c>
      <c r="I52" s="6">
        <f t="shared" si="30"/>
        <v>2423643.6</v>
      </c>
      <c r="J52" s="33"/>
      <c r="K52" s="29"/>
      <c r="L52" s="29"/>
    </row>
    <row r="53" spans="1:12" s="3" customFormat="1" ht="30" customHeight="1" x14ac:dyDescent="0.25">
      <c r="A53" s="21"/>
      <c r="B53" s="25" t="s">
        <v>183</v>
      </c>
      <c r="C53" s="6">
        <f t="shared" ref="C53:I53" si="31">C5+C11+C26+C38</f>
        <v>0</v>
      </c>
      <c r="D53" s="6">
        <f t="shared" si="31"/>
        <v>29280</v>
      </c>
      <c r="E53" s="6">
        <f t="shared" si="31"/>
        <v>0</v>
      </c>
      <c r="F53" s="6">
        <f t="shared" si="31"/>
        <v>0</v>
      </c>
      <c r="G53" s="6">
        <f t="shared" si="31"/>
        <v>0</v>
      </c>
      <c r="H53" s="6">
        <f t="shared" si="31"/>
        <v>-30000</v>
      </c>
      <c r="I53" s="6">
        <f t="shared" si="31"/>
        <v>720</v>
      </c>
      <c r="J53" s="33"/>
      <c r="K53" s="29"/>
      <c r="L53" s="29"/>
    </row>
    <row r="54" spans="1:12" s="3" customFormat="1" ht="30" customHeight="1" x14ac:dyDescent="0.25">
      <c r="A54" s="21"/>
      <c r="B54" s="25" t="s">
        <v>184</v>
      </c>
      <c r="C54" s="6">
        <f>C52+C53</f>
        <v>19072674.600000001</v>
      </c>
      <c r="D54" s="6">
        <f t="shared" ref="D54:I54" si="32">D52+D53</f>
        <v>5391870.5499999998</v>
      </c>
      <c r="E54" s="6">
        <f t="shared" si="32"/>
        <v>1385810</v>
      </c>
      <c r="F54" s="6">
        <f t="shared" si="32"/>
        <v>7281215.4500000002</v>
      </c>
      <c r="G54" s="6">
        <f t="shared" si="32"/>
        <v>2007710</v>
      </c>
      <c r="H54" s="6">
        <f t="shared" si="32"/>
        <v>581705</v>
      </c>
      <c r="I54" s="6">
        <f t="shared" si="32"/>
        <v>2424363.6</v>
      </c>
      <c r="J54" s="33"/>
      <c r="K54" s="29"/>
      <c r="L54" s="29"/>
    </row>
    <row r="55" spans="1:12" s="3" customFormat="1" ht="9.9499999999999993" customHeight="1" x14ac:dyDescent="0.25">
      <c r="A55" s="22"/>
      <c r="B55" s="9"/>
      <c r="C55" s="10"/>
      <c r="D55" s="10"/>
      <c r="E55" s="10"/>
      <c r="F55" s="10"/>
      <c r="G55" s="10"/>
      <c r="H55" s="10"/>
      <c r="I55" s="10"/>
      <c r="J55" s="29"/>
      <c r="K55" s="29"/>
      <c r="L55" s="29"/>
    </row>
    <row r="56" spans="1:12" s="3" customFormat="1" ht="30" customHeight="1" x14ac:dyDescent="0.25">
      <c r="A56" s="8" t="s">
        <v>18</v>
      </c>
      <c r="B56" s="5" t="s">
        <v>19</v>
      </c>
      <c r="C56" s="23"/>
      <c r="D56" s="23"/>
      <c r="E56" s="23"/>
      <c r="F56" s="23"/>
      <c r="G56" s="23"/>
      <c r="H56" s="23"/>
      <c r="I56" s="23"/>
      <c r="J56" s="29"/>
      <c r="K56" s="29"/>
      <c r="L56" s="29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80000</v>
      </c>
      <c r="D57" s="17">
        <f t="shared" ref="D57:I57" si="33">SUM(D60+D63)</f>
        <v>50500</v>
      </c>
      <c r="E57" s="17">
        <f t="shared" si="33"/>
        <v>5000</v>
      </c>
      <c r="F57" s="17">
        <f t="shared" si="33"/>
        <v>2000</v>
      </c>
      <c r="G57" s="17">
        <f t="shared" si="33"/>
        <v>14000</v>
      </c>
      <c r="H57" s="17">
        <f t="shared" si="33"/>
        <v>3000</v>
      </c>
      <c r="I57" s="17">
        <f t="shared" si="33"/>
        <v>5500</v>
      </c>
      <c r="J57" s="29"/>
      <c r="K57" s="29"/>
      <c r="L57" s="29"/>
    </row>
    <row r="58" spans="1:12" s="3" customFormat="1" ht="30" customHeight="1" x14ac:dyDescent="0.25">
      <c r="A58" s="15"/>
      <c r="B58" s="24" t="s">
        <v>183</v>
      </c>
      <c r="C58" s="17">
        <f>C61+C64</f>
        <v>0</v>
      </c>
      <c r="D58" s="17">
        <f>D61+D64</f>
        <v>0</v>
      </c>
      <c r="E58" s="17">
        <f t="shared" ref="E58:I58" si="34">E61+E64</f>
        <v>0</v>
      </c>
      <c r="F58" s="17">
        <f t="shared" si="34"/>
        <v>0</v>
      </c>
      <c r="G58" s="17">
        <f t="shared" si="34"/>
        <v>0</v>
      </c>
      <c r="H58" s="17">
        <f t="shared" si="34"/>
        <v>0</v>
      </c>
      <c r="I58" s="17">
        <f t="shared" si="34"/>
        <v>0</v>
      </c>
      <c r="J58" s="29"/>
      <c r="K58" s="29"/>
      <c r="L58" s="29"/>
    </row>
    <row r="59" spans="1:12" s="3" customFormat="1" ht="30" customHeight="1" x14ac:dyDescent="0.25">
      <c r="A59" s="15"/>
      <c r="B59" s="24" t="s">
        <v>184</v>
      </c>
      <c r="C59" s="17">
        <f>C57+C58</f>
        <v>80000</v>
      </c>
      <c r="D59" s="17">
        <f t="shared" ref="D59:I59" si="35">D57+D58</f>
        <v>50500</v>
      </c>
      <c r="E59" s="17">
        <f t="shared" si="35"/>
        <v>5000</v>
      </c>
      <c r="F59" s="17">
        <f t="shared" si="35"/>
        <v>2000</v>
      </c>
      <c r="G59" s="17">
        <f t="shared" si="35"/>
        <v>14000</v>
      </c>
      <c r="H59" s="17">
        <f t="shared" si="35"/>
        <v>3000</v>
      </c>
      <c r="I59" s="17">
        <f t="shared" si="35"/>
        <v>5500</v>
      </c>
      <c r="J59" s="29"/>
      <c r="K59" s="29"/>
      <c r="L59" s="29"/>
    </row>
    <row r="60" spans="1:12" s="3" customFormat="1" ht="30" customHeight="1" x14ac:dyDescent="0.25">
      <c r="A60" s="7" t="s">
        <v>136</v>
      </c>
      <c r="B60" s="4" t="s">
        <v>21</v>
      </c>
      <c r="C60" s="34">
        <f t="shared" ref="C60" si="36">SUM(D60:I60)</f>
        <v>4000</v>
      </c>
      <c r="D60" s="18">
        <v>500</v>
      </c>
      <c r="E60" s="18">
        <v>0</v>
      </c>
      <c r="F60" s="18">
        <v>0</v>
      </c>
      <c r="G60" s="18">
        <v>0</v>
      </c>
      <c r="H60" s="18"/>
      <c r="I60" s="18">
        <v>3500</v>
      </c>
      <c r="J60" s="29"/>
      <c r="K60" s="29"/>
      <c r="L60" s="29"/>
    </row>
    <row r="61" spans="1:12" s="3" customFormat="1" ht="30" customHeight="1" x14ac:dyDescent="0.25">
      <c r="A61" s="19"/>
      <c r="B61" s="27" t="s">
        <v>183</v>
      </c>
      <c r="C61" s="34">
        <f>SUM(D61:I61)</f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29"/>
      <c r="K61" s="29"/>
      <c r="L61" s="29"/>
    </row>
    <row r="62" spans="1:12" s="3" customFormat="1" ht="30" customHeight="1" x14ac:dyDescent="0.25">
      <c r="A62" s="7"/>
      <c r="B62" s="26" t="s">
        <v>184</v>
      </c>
      <c r="C62" s="34">
        <f>C60+C61</f>
        <v>4000</v>
      </c>
      <c r="D62" s="18">
        <f t="shared" ref="D62:I62" si="37">D60+D61</f>
        <v>500</v>
      </c>
      <c r="E62" s="18">
        <f t="shared" si="37"/>
        <v>0</v>
      </c>
      <c r="F62" s="18">
        <f t="shared" si="37"/>
        <v>0</v>
      </c>
      <c r="G62" s="18">
        <f t="shared" si="37"/>
        <v>0</v>
      </c>
      <c r="H62" s="18">
        <f t="shared" si="37"/>
        <v>0</v>
      </c>
      <c r="I62" s="18">
        <f t="shared" si="37"/>
        <v>3500</v>
      </c>
      <c r="J62" s="29"/>
      <c r="K62" s="29"/>
      <c r="L62" s="29"/>
    </row>
    <row r="63" spans="1:12" s="3" customFormat="1" ht="30" customHeight="1" x14ac:dyDescent="0.25">
      <c r="A63" s="7" t="s">
        <v>137</v>
      </c>
      <c r="B63" s="4" t="s">
        <v>22</v>
      </c>
      <c r="C63" s="34">
        <f t="shared" ref="C63:C64" si="38">SUM(D63:I63)</f>
        <v>76000</v>
      </c>
      <c r="D63" s="18">
        <v>50000</v>
      </c>
      <c r="E63" s="18">
        <v>5000</v>
      </c>
      <c r="F63" s="18">
        <v>2000</v>
      </c>
      <c r="G63" s="18">
        <v>14000</v>
      </c>
      <c r="H63" s="18">
        <v>3000</v>
      </c>
      <c r="I63" s="18">
        <v>2000</v>
      </c>
      <c r="J63" s="29"/>
      <c r="K63" s="29"/>
      <c r="L63" s="29"/>
    </row>
    <row r="64" spans="1:12" s="3" customFormat="1" ht="30" customHeight="1" x14ac:dyDescent="0.25">
      <c r="A64" s="19"/>
      <c r="B64" s="27" t="s">
        <v>183</v>
      </c>
      <c r="C64" s="34">
        <f t="shared" si="38"/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29"/>
      <c r="K64" s="29"/>
      <c r="L64" s="29"/>
    </row>
    <row r="65" spans="1:12" s="3" customFormat="1" ht="30" customHeight="1" x14ac:dyDescent="0.25">
      <c r="A65" s="7"/>
      <c r="B65" s="26" t="s">
        <v>184</v>
      </c>
      <c r="C65" s="34">
        <f>C63+C64</f>
        <v>76000</v>
      </c>
      <c r="D65" s="18">
        <f t="shared" ref="D65:I65" si="39">D63+D64</f>
        <v>50000</v>
      </c>
      <c r="E65" s="18">
        <f t="shared" si="39"/>
        <v>5000</v>
      </c>
      <c r="F65" s="18">
        <f t="shared" si="39"/>
        <v>2000</v>
      </c>
      <c r="G65" s="18">
        <f t="shared" si="39"/>
        <v>14000</v>
      </c>
      <c r="H65" s="18">
        <f t="shared" si="39"/>
        <v>3000</v>
      </c>
      <c r="I65" s="18">
        <f t="shared" si="39"/>
        <v>2000</v>
      </c>
      <c r="J65" s="29"/>
      <c r="K65" s="29"/>
      <c r="L65" s="29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5757790.5499999998</v>
      </c>
      <c r="D66" s="17">
        <f t="shared" ref="D66:I67" si="40">D69+D72+D75+D78+D81+D84+D87+D90+D93+D96+D99+D102+D105+D108+D111+D114</f>
        <v>3306490.55</v>
      </c>
      <c r="E66" s="17">
        <f t="shared" si="40"/>
        <v>1217800</v>
      </c>
      <c r="F66" s="17">
        <f t="shared" si="40"/>
        <v>84800</v>
      </c>
      <c r="G66" s="17">
        <f t="shared" si="40"/>
        <v>605200</v>
      </c>
      <c r="H66" s="17">
        <f t="shared" si="40"/>
        <v>305000</v>
      </c>
      <c r="I66" s="17">
        <f t="shared" si="40"/>
        <v>238500</v>
      </c>
      <c r="J66" s="29"/>
      <c r="K66" s="29"/>
      <c r="L66" s="29"/>
    </row>
    <row r="67" spans="1:12" s="3" customFormat="1" ht="30" customHeight="1" x14ac:dyDescent="0.25">
      <c r="A67" s="15"/>
      <c r="B67" s="24" t="s">
        <v>183</v>
      </c>
      <c r="C67" s="17">
        <f>C70+C73+C76+C79+C82+C85+C88+C91+C94+C97+C100+C103+C106+C109+C112+C115</f>
        <v>-20720</v>
      </c>
      <c r="D67" s="17">
        <f>D70+D73+D76+D79+D82+D85+D88+D91+D94+D97+D100+D103+D106+D109+D112+D115</f>
        <v>29280</v>
      </c>
      <c r="E67" s="17">
        <f t="shared" si="40"/>
        <v>0</v>
      </c>
      <c r="F67" s="17">
        <f t="shared" si="40"/>
        <v>0</v>
      </c>
      <c r="G67" s="17">
        <f t="shared" si="40"/>
        <v>0</v>
      </c>
      <c r="H67" s="17">
        <f t="shared" si="40"/>
        <v>-30000</v>
      </c>
      <c r="I67" s="17">
        <f t="shared" si="40"/>
        <v>-20000</v>
      </c>
      <c r="J67" s="29"/>
      <c r="K67" s="29"/>
      <c r="L67" s="29"/>
    </row>
    <row r="68" spans="1:12" s="3" customFormat="1" ht="30" customHeight="1" x14ac:dyDescent="0.25">
      <c r="A68" s="15"/>
      <c r="B68" s="24" t="s">
        <v>184</v>
      </c>
      <c r="C68" s="17">
        <f>C66+C67</f>
        <v>5737070.5499999998</v>
      </c>
      <c r="D68" s="17">
        <f t="shared" ref="D68:I68" si="41">D66+D67</f>
        <v>3335770.55</v>
      </c>
      <c r="E68" s="17">
        <f t="shared" si="41"/>
        <v>1217800</v>
      </c>
      <c r="F68" s="17">
        <f t="shared" si="41"/>
        <v>84800</v>
      </c>
      <c r="G68" s="17">
        <f t="shared" si="41"/>
        <v>605200</v>
      </c>
      <c r="H68" s="17">
        <f t="shared" si="41"/>
        <v>275000</v>
      </c>
      <c r="I68" s="17">
        <f t="shared" si="41"/>
        <v>218500</v>
      </c>
      <c r="J68" s="29"/>
      <c r="K68" s="29"/>
      <c r="L68" s="29"/>
    </row>
    <row r="69" spans="1:12" s="3" customFormat="1" ht="30" customHeight="1" x14ac:dyDescent="0.25">
      <c r="A69" s="7" t="s">
        <v>138</v>
      </c>
      <c r="B69" s="4" t="s">
        <v>26</v>
      </c>
      <c r="C69" s="34">
        <f t="shared" ref="C69:C70" si="42">SUM(D69:I69)</f>
        <v>62000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62000</v>
      </c>
      <c r="J69" s="29"/>
      <c r="K69" s="29"/>
      <c r="L69" s="29"/>
    </row>
    <row r="70" spans="1:12" s="3" customFormat="1" ht="30" customHeight="1" x14ac:dyDescent="0.25">
      <c r="A70" s="7"/>
      <c r="B70" s="26" t="s">
        <v>183</v>
      </c>
      <c r="C70" s="34">
        <f t="shared" si="42"/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29"/>
      <c r="K70" s="29"/>
      <c r="L70" s="29"/>
    </row>
    <row r="71" spans="1:12" s="3" customFormat="1" ht="30" customHeight="1" x14ac:dyDescent="0.25">
      <c r="A71" s="7"/>
      <c r="B71" s="26" t="s">
        <v>184</v>
      </c>
      <c r="C71" s="34">
        <f t="shared" ref="C71:I71" si="43">C69+C70</f>
        <v>62000</v>
      </c>
      <c r="D71" s="18">
        <f t="shared" si="43"/>
        <v>0</v>
      </c>
      <c r="E71" s="18">
        <f t="shared" si="43"/>
        <v>0</v>
      </c>
      <c r="F71" s="18">
        <f t="shared" si="43"/>
        <v>0</v>
      </c>
      <c r="G71" s="18">
        <f t="shared" si="43"/>
        <v>0</v>
      </c>
      <c r="H71" s="18">
        <f t="shared" si="43"/>
        <v>0</v>
      </c>
      <c r="I71" s="18">
        <f t="shared" si="43"/>
        <v>62000</v>
      </c>
      <c r="J71" s="29"/>
      <c r="K71" s="29"/>
      <c r="L71" s="29"/>
    </row>
    <row r="72" spans="1:12" s="3" customFormat="1" ht="30" customHeight="1" x14ac:dyDescent="0.25">
      <c r="A72" s="7" t="s">
        <v>139</v>
      </c>
      <c r="B72" s="4" t="s">
        <v>27</v>
      </c>
      <c r="C72" s="34">
        <f t="shared" ref="C72:C115" si="44">SUM(D72:I72)</f>
        <v>8700</v>
      </c>
      <c r="D72" s="18">
        <v>2500</v>
      </c>
      <c r="E72" s="18">
        <v>500</v>
      </c>
      <c r="F72" s="18">
        <v>2500</v>
      </c>
      <c r="G72" s="18">
        <v>1200</v>
      </c>
      <c r="H72" s="18">
        <v>0</v>
      </c>
      <c r="I72" s="18">
        <v>2000</v>
      </c>
      <c r="J72" s="29"/>
      <c r="K72" s="29"/>
      <c r="L72" s="29"/>
    </row>
    <row r="73" spans="1:12" s="3" customFormat="1" ht="30" customHeight="1" x14ac:dyDescent="0.25">
      <c r="A73" s="7"/>
      <c r="B73" s="26" t="s">
        <v>183</v>
      </c>
      <c r="C73" s="34">
        <f t="shared" si="44"/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29"/>
      <c r="K73" s="29"/>
      <c r="L73" s="29"/>
    </row>
    <row r="74" spans="1:12" s="3" customFormat="1" ht="30" customHeight="1" x14ac:dyDescent="0.25">
      <c r="A74" s="7"/>
      <c r="B74" s="26" t="s">
        <v>184</v>
      </c>
      <c r="C74" s="34">
        <f t="shared" ref="C74:I74" si="45">C72+C73</f>
        <v>8700</v>
      </c>
      <c r="D74" s="18">
        <f t="shared" si="45"/>
        <v>2500</v>
      </c>
      <c r="E74" s="18">
        <f t="shared" si="45"/>
        <v>500</v>
      </c>
      <c r="F74" s="18">
        <f t="shared" si="45"/>
        <v>2500</v>
      </c>
      <c r="G74" s="18">
        <f t="shared" si="45"/>
        <v>1200</v>
      </c>
      <c r="H74" s="18">
        <f t="shared" si="45"/>
        <v>0</v>
      </c>
      <c r="I74" s="18">
        <f t="shared" si="45"/>
        <v>2000</v>
      </c>
      <c r="J74" s="29"/>
      <c r="K74" s="29"/>
      <c r="L74" s="29"/>
    </row>
    <row r="75" spans="1:12" s="3" customFormat="1" ht="30" customHeight="1" x14ac:dyDescent="0.25">
      <c r="A75" s="7" t="s">
        <v>140</v>
      </c>
      <c r="B75" s="4" t="s">
        <v>28</v>
      </c>
      <c r="C75" s="34">
        <f t="shared" si="44"/>
        <v>5000</v>
      </c>
      <c r="D75" s="18">
        <v>2000</v>
      </c>
      <c r="E75" s="18">
        <v>0</v>
      </c>
      <c r="F75" s="18">
        <v>3000</v>
      </c>
      <c r="G75" s="18">
        <v>0</v>
      </c>
      <c r="H75" s="18">
        <v>0</v>
      </c>
      <c r="I75" s="18">
        <v>0</v>
      </c>
      <c r="J75" s="29"/>
      <c r="K75" s="29"/>
      <c r="L75" s="29"/>
    </row>
    <row r="76" spans="1:12" s="3" customFormat="1" ht="30" customHeight="1" x14ac:dyDescent="0.25">
      <c r="A76" s="7"/>
      <c r="B76" s="26" t="s">
        <v>183</v>
      </c>
      <c r="C76" s="34">
        <f t="shared" si="44"/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29"/>
      <c r="K76" s="29"/>
      <c r="L76" s="29"/>
    </row>
    <row r="77" spans="1:12" s="3" customFormat="1" ht="30" customHeight="1" x14ac:dyDescent="0.25">
      <c r="A77" s="7"/>
      <c r="B77" s="26" t="s">
        <v>184</v>
      </c>
      <c r="C77" s="34">
        <f t="shared" ref="C77:I77" si="46">C75+C76</f>
        <v>5000</v>
      </c>
      <c r="D77" s="18">
        <f t="shared" si="46"/>
        <v>2000</v>
      </c>
      <c r="E77" s="18">
        <f t="shared" si="46"/>
        <v>0</v>
      </c>
      <c r="F77" s="18">
        <f t="shared" si="46"/>
        <v>3000</v>
      </c>
      <c r="G77" s="18">
        <f t="shared" si="46"/>
        <v>0</v>
      </c>
      <c r="H77" s="18">
        <f t="shared" si="46"/>
        <v>0</v>
      </c>
      <c r="I77" s="18">
        <f t="shared" si="46"/>
        <v>0</v>
      </c>
      <c r="J77" s="29"/>
      <c r="K77" s="29"/>
      <c r="L77" s="29"/>
    </row>
    <row r="78" spans="1:12" s="3" customFormat="1" ht="30" customHeight="1" x14ac:dyDescent="0.25">
      <c r="A78" s="7" t="s">
        <v>141</v>
      </c>
      <c r="B78" s="4" t="s">
        <v>29</v>
      </c>
      <c r="C78" s="34">
        <f t="shared" si="44"/>
        <v>15000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15000</v>
      </c>
      <c r="J78" s="29"/>
      <c r="K78" s="29"/>
      <c r="L78" s="29"/>
    </row>
    <row r="79" spans="1:12" s="3" customFormat="1" ht="30" customHeight="1" x14ac:dyDescent="0.25">
      <c r="A79" s="7"/>
      <c r="B79" s="26" t="s">
        <v>183</v>
      </c>
      <c r="C79" s="34">
        <f t="shared" si="44"/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29"/>
      <c r="K79" s="29"/>
      <c r="L79" s="29"/>
    </row>
    <row r="80" spans="1:12" s="3" customFormat="1" ht="30" customHeight="1" x14ac:dyDescent="0.25">
      <c r="A80" s="7"/>
      <c r="B80" s="26" t="s">
        <v>184</v>
      </c>
      <c r="C80" s="34">
        <f t="shared" ref="C80:I80" si="47">C78+C79</f>
        <v>15000</v>
      </c>
      <c r="D80" s="18">
        <f t="shared" si="47"/>
        <v>0</v>
      </c>
      <c r="E80" s="18">
        <f t="shared" si="47"/>
        <v>0</v>
      </c>
      <c r="F80" s="18">
        <f t="shared" si="47"/>
        <v>0</v>
      </c>
      <c r="G80" s="18">
        <f t="shared" si="47"/>
        <v>0</v>
      </c>
      <c r="H80" s="18">
        <f t="shared" si="47"/>
        <v>0</v>
      </c>
      <c r="I80" s="18">
        <f t="shared" si="47"/>
        <v>15000</v>
      </c>
      <c r="J80" s="29"/>
      <c r="K80" s="29"/>
      <c r="L80" s="29"/>
    </row>
    <row r="81" spans="1:12" s="3" customFormat="1" ht="30" customHeight="1" x14ac:dyDescent="0.25">
      <c r="A81" s="7" t="s">
        <v>142</v>
      </c>
      <c r="B81" s="4" t="s">
        <v>32</v>
      </c>
      <c r="C81" s="34">
        <f t="shared" si="44"/>
        <v>1101862.5</v>
      </c>
      <c r="D81" s="18">
        <v>856862.5</v>
      </c>
      <c r="E81" s="18">
        <v>25000</v>
      </c>
      <c r="F81" s="18">
        <v>0</v>
      </c>
      <c r="G81" s="18">
        <v>90000</v>
      </c>
      <c r="H81" s="18">
        <v>130000</v>
      </c>
      <c r="I81" s="18">
        <v>0</v>
      </c>
      <c r="J81" s="29"/>
      <c r="K81" s="29"/>
      <c r="L81" s="29"/>
    </row>
    <row r="82" spans="1:12" s="3" customFormat="1" ht="30" customHeight="1" x14ac:dyDescent="0.25">
      <c r="A82" s="7"/>
      <c r="B82" s="26" t="s">
        <v>183</v>
      </c>
      <c r="C82" s="34">
        <f t="shared" si="44"/>
        <v>-720</v>
      </c>
      <c r="D82" s="18">
        <v>29280</v>
      </c>
      <c r="E82" s="18">
        <v>0</v>
      </c>
      <c r="F82" s="18">
        <v>0</v>
      </c>
      <c r="G82" s="18">
        <v>0</v>
      </c>
      <c r="H82" s="18">
        <v>-30000</v>
      </c>
      <c r="I82" s="18">
        <v>0</v>
      </c>
      <c r="J82" s="29"/>
      <c r="K82" s="29"/>
      <c r="L82" s="29"/>
    </row>
    <row r="83" spans="1:12" s="3" customFormat="1" ht="30" customHeight="1" x14ac:dyDescent="0.25">
      <c r="A83" s="7"/>
      <c r="B83" s="26" t="s">
        <v>184</v>
      </c>
      <c r="C83" s="34">
        <f t="shared" ref="C83:I83" si="48">C81+C82</f>
        <v>1101142.5</v>
      </c>
      <c r="D83" s="18">
        <f t="shared" si="48"/>
        <v>886142.5</v>
      </c>
      <c r="E83" s="18">
        <f t="shared" si="48"/>
        <v>25000</v>
      </c>
      <c r="F83" s="18">
        <f t="shared" si="48"/>
        <v>0</v>
      </c>
      <c r="G83" s="18">
        <f t="shared" si="48"/>
        <v>90000</v>
      </c>
      <c r="H83" s="18">
        <f t="shared" si="48"/>
        <v>100000</v>
      </c>
      <c r="I83" s="18">
        <f t="shared" si="48"/>
        <v>0</v>
      </c>
      <c r="J83" s="29"/>
      <c r="K83" s="29"/>
      <c r="L83" s="29"/>
    </row>
    <row r="84" spans="1:12" s="3" customFormat="1" ht="30" customHeight="1" x14ac:dyDescent="0.25">
      <c r="A84" s="7" t="s">
        <v>143</v>
      </c>
      <c r="B84" s="4" t="s">
        <v>33</v>
      </c>
      <c r="C84" s="34">
        <f t="shared" si="44"/>
        <v>763128.05</v>
      </c>
      <c r="D84" s="18">
        <v>763128.05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29"/>
      <c r="K84" s="29"/>
      <c r="L84" s="29"/>
    </row>
    <row r="85" spans="1:12" s="3" customFormat="1" ht="30" customHeight="1" x14ac:dyDescent="0.25">
      <c r="A85" s="7"/>
      <c r="B85" s="26" t="s">
        <v>183</v>
      </c>
      <c r="C85" s="34">
        <f t="shared" si="44"/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29"/>
      <c r="K85" s="29"/>
      <c r="L85" s="29"/>
    </row>
    <row r="86" spans="1:12" s="3" customFormat="1" ht="30" customHeight="1" x14ac:dyDescent="0.25">
      <c r="A86" s="7"/>
      <c r="B86" s="26" t="s">
        <v>184</v>
      </c>
      <c r="C86" s="34">
        <f t="shared" ref="C86:I86" si="49">C84+C85</f>
        <v>763128.05</v>
      </c>
      <c r="D86" s="18">
        <f t="shared" si="49"/>
        <v>763128.05</v>
      </c>
      <c r="E86" s="18">
        <f t="shared" si="49"/>
        <v>0</v>
      </c>
      <c r="F86" s="18">
        <f t="shared" si="49"/>
        <v>0</v>
      </c>
      <c r="G86" s="18">
        <f t="shared" si="49"/>
        <v>0</v>
      </c>
      <c r="H86" s="18">
        <f t="shared" si="49"/>
        <v>0</v>
      </c>
      <c r="I86" s="18">
        <f t="shared" si="49"/>
        <v>0</v>
      </c>
      <c r="J86" s="29"/>
      <c r="K86" s="29"/>
      <c r="L86" s="29"/>
    </row>
    <row r="87" spans="1:12" s="3" customFormat="1" ht="30" customHeight="1" x14ac:dyDescent="0.25">
      <c r="A87" s="7" t="s">
        <v>144</v>
      </c>
      <c r="B87" s="4" t="s">
        <v>34</v>
      </c>
      <c r="C87" s="34">
        <f t="shared" si="44"/>
        <v>735000</v>
      </c>
      <c r="D87" s="18">
        <v>520000</v>
      </c>
      <c r="E87" s="18">
        <v>15000</v>
      </c>
      <c r="F87" s="18">
        <v>0</v>
      </c>
      <c r="G87" s="18">
        <v>150000</v>
      </c>
      <c r="H87" s="18">
        <v>50000</v>
      </c>
      <c r="I87" s="18">
        <v>0</v>
      </c>
      <c r="J87" s="29"/>
      <c r="K87" s="29"/>
      <c r="L87" s="29"/>
    </row>
    <row r="88" spans="1:12" s="3" customFormat="1" ht="30" customHeight="1" x14ac:dyDescent="0.25">
      <c r="A88" s="7"/>
      <c r="B88" s="26" t="s">
        <v>183</v>
      </c>
      <c r="C88" s="34">
        <f t="shared" si="44"/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29"/>
      <c r="K88" s="29"/>
      <c r="L88" s="29"/>
    </row>
    <row r="89" spans="1:12" s="3" customFormat="1" ht="30" customHeight="1" x14ac:dyDescent="0.25">
      <c r="A89" s="7"/>
      <c r="B89" s="26" t="s">
        <v>184</v>
      </c>
      <c r="C89" s="34">
        <f t="shared" ref="C89:I89" si="50">C87+C88</f>
        <v>735000</v>
      </c>
      <c r="D89" s="18">
        <f t="shared" si="50"/>
        <v>520000</v>
      </c>
      <c r="E89" s="18">
        <f t="shared" si="50"/>
        <v>15000</v>
      </c>
      <c r="F89" s="18">
        <f t="shared" si="50"/>
        <v>0</v>
      </c>
      <c r="G89" s="18">
        <f t="shared" si="50"/>
        <v>150000</v>
      </c>
      <c r="H89" s="18">
        <f t="shared" si="50"/>
        <v>50000</v>
      </c>
      <c r="I89" s="18">
        <f t="shared" si="50"/>
        <v>0</v>
      </c>
      <c r="J89" s="29"/>
      <c r="K89" s="29"/>
      <c r="L89" s="29"/>
    </row>
    <row r="90" spans="1:12" s="3" customFormat="1" ht="30" customHeight="1" x14ac:dyDescent="0.25">
      <c r="A90" s="7" t="s">
        <v>145</v>
      </c>
      <c r="B90" s="4" t="s">
        <v>35</v>
      </c>
      <c r="C90" s="34">
        <f>SUM(D90:I90)</f>
        <v>50000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50000</v>
      </c>
      <c r="J90" s="29"/>
      <c r="K90" s="29"/>
      <c r="L90" s="29"/>
    </row>
    <row r="91" spans="1:12" s="3" customFormat="1" ht="30" customHeight="1" x14ac:dyDescent="0.25">
      <c r="A91" s="7"/>
      <c r="B91" s="26" t="s">
        <v>183</v>
      </c>
      <c r="C91" s="34">
        <f t="shared" si="44"/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29"/>
      <c r="K91" s="29"/>
      <c r="L91" s="29"/>
    </row>
    <row r="92" spans="1:12" s="3" customFormat="1" ht="30" customHeight="1" x14ac:dyDescent="0.25">
      <c r="A92" s="7"/>
      <c r="B92" s="26" t="s">
        <v>184</v>
      </c>
      <c r="C92" s="34">
        <f t="shared" ref="C92:I92" si="51">C90+C91</f>
        <v>50000</v>
      </c>
      <c r="D92" s="18">
        <f t="shared" si="51"/>
        <v>0</v>
      </c>
      <c r="E92" s="18">
        <f t="shared" si="51"/>
        <v>0</v>
      </c>
      <c r="F92" s="18">
        <f t="shared" si="51"/>
        <v>0</v>
      </c>
      <c r="G92" s="18">
        <v>0</v>
      </c>
      <c r="H92" s="18">
        <f t="shared" si="51"/>
        <v>0</v>
      </c>
      <c r="I92" s="18">
        <f t="shared" si="51"/>
        <v>50000</v>
      </c>
      <c r="J92" s="29"/>
      <c r="K92" s="29"/>
      <c r="L92" s="29"/>
    </row>
    <row r="93" spans="1:12" s="3" customFormat="1" ht="30" customHeight="1" x14ac:dyDescent="0.25">
      <c r="A93" s="7" t="s">
        <v>146</v>
      </c>
      <c r="B93" s="4" t="s">
        <v>36</v>
      </c>
      <c r="C93" s="34">
        <f t="shared" si="44"/>
        <v>5000</v>
      </c>
      <c r="D93" s="18">
        <v>2000</v>
      </c>
      <c r="E93" s="18">
        <v>0</v>
      </c>
      <c r="F93" s="18">
        <v>0</v>
      </c>
      <c r="G93" s="18">
        <v>0</v>
      </c>
      <c r="H93" s="18">
        <v>0</v>
      </c>
      <c r="I93" s="18">
        <v>3000</v>
      </c>
      <c r="J93" s="29"/>
      <c r="K93" s="29"/>
      <c r="L93" s="29"/>
    </row>
    <row r="94" spans="1:12" s="3" customFormat="1" ht="30" customHeight="1" x14ac:dyDescent="0.25">
      <c r="A94" s="7"/>
      <c r="B94" s="26" t="s">
        <v>183</v>
      </c>
      <c r="C94" s="34">
        <f t="shared" si="44"/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29"/>
      <c r="K94" s="29"/>
      <c r="L94" s="29"/>
    </row>
    <row r="95" spans="1:12" s="3" customFormat="1" ht="30" customHeight="1" x14ac:dyDescent="0.25">
      <c r="A95" s="7"/>
      <c r="B95" s="26" t="s">
        <v>184</v>
      </c>
      <c r="C95" s="34">
        <f t="shared" ref="C95:I95" si="52">C93+C94</f>
        <v>5000</v>
      </c>
      <c r="D95" s="18">
        <f t="shared" si="52"/>
        <v>2000</v>
      </c>
      <c r="E95" s="18">
        <f t="shared" si="52"/>
        <v>0</v>
      </c>
      <c r="F95" s="18">
        <f t="shared" si="52"/>
        <v>0</v>
      </c>
      <c r="G95" s="18">
        <f t="shared" si="52"/>
        <v>0</v>
      </c>
      <c r="H95" s="18">
        <f t="shared" si="52"/>
        <v>0</v>
      </c>
      <c r="I95" s="18">
        <f t="shared" si="52"/>
        <v>3000</v>
      </c>
      <c r="J95" s="29"/>
      <c r="K95" s="29"/>
      <c r="L95" s="29"/>
    </row>
    <row r="96" spans="1:12" s="3" customFormat="1" ht="30" customHeight="1" x14ac:dyDescent="0.25">
      <c r="A96" s="7" t="s">
        <v>147</v>
      </c>
      <c r="B96" s="4" t="s">
        <v>37</v>
      </c>
      <c r="C96" s="34">
        <f t="shared" si="44"/>
        <v>63000</v>
      </c>
      <c r="D96" s="18">
        <v>30000</v>
      </c>
      <c r="E96" s="18">
        <v>2000</v>
      </c>
      <c r="F96" s="18">
        <v>9000</v>
      </c>
      <c r="G96" s="18">
        <v>20000</v>
      </c>
      <c r="H96" s="18">
        <v>2000</v>
      </c>
      <c r="I96" s="18">
        <v>0</v>
      </c>
      <c r="J96" s="29"/>
      <c r="K96" s="29"/>
      <c r="L96" s="29"/>
    </row>
    <row r="97" spans="1:12" s="3" customFormat="1" ht="30" customHeight="1" x14ac:dyDescent="0.25">
      <c r="A97" s="7"/>
      <c r="B97" s="26" t="s">
        <v>183</v>
      </c>
      <c r="C97" s="34">
        <f t="shared" si="44"/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31"/>
      <c r="K97" s="31"/>
      <c r="L97" s="31"/>
    </row>
    <row r="98" spans="1:12" s="3" customFormat="1" ht="30" customHeight="1" x14ac:dyDescent="0.25">
      <c r="A98" s="7"/>
      <c r="B98" s="26" t="s">
        <v>184</v>
      </c>
      <c r="C98" s="34">
        <f t="shared" ref="C98:I98" si="53">C96+C97</f>
        <v>63000</v>
      </c>
      <c r="D98" s="18">
        <f t="shared" si="53"/>
        <v>30000</v>
      </c>
      <c r="E98" s="18">
        <f t="shared" si="53"/>
        <v>2000</v>
      </c>
      <c r="F98" s="18">
        <f t="shared" si="53"/>
        <v>9000</v>
      </c>
      <c r="G98" s="18">
        <f t="shared" si="53"/>
        <v>20000</v>
      </c>
      <c r="H98" s="18">
        <f t="shared" si="53"/>
        <v>2000</v>
      </c>
      <c r="I98" s="18">
        <f t="shared" si="53"/>
        <v>0</v>
      </c>
      <c r="J98" s="29"/>
      <c r="K98" s="29"/>
      <c r="L98" s="29"/>
    </row>
    <row r="99" spans="1:12" s="3" customFormat="1" ht="30" customHeight="1" x14ac:dyDescent="0.25">
      <c r="A99" s="7" t="s">
        <v>148</v>
      </c>
      <c r="B99" s="4" t="s">
        <v>38</v>
      </c>
      <c r="C99" s="34">
        <f t="shared" si="44"/>
        <v>1210000</v>
      </c>
      <c r="D99" s="18">
        <v>920000</v>
      </c>
      <c r="E99" s="18">
        <v>40000</v>
      </c>
      <c r="F99" s="18">
        <v>0</v>
      </c>
      <c r="G99" s="18">
        <v>130000</v>
      </c>
      <c r="H99" s="18">
        <v>120000</v>
      </c>
      <c r="I99" s="18">
        <v>0</v>
      </c>
      <c r="J99" s="29"/>
      <c r="K99" s="29"/>
      <c r="L99" s="29"/>
    </row>
    <row r="100" spans="1:12" s="3" customFormat="1" ht="30" customHeight="1" x14ac:dyDescent="0.25">
      <c r="A100" s="7"/>
      <c r="B100" s="26" t="s">
        <v>183</v>
      </c>
      <c r="C100" s="34">
        <f t="shared" si="44"/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29"/>
      <c r="K100" s="29"/>
      <c r="L100" s="29"/>
    </row>
    <row r="101" spans="1:12" s="3" customFormat="1" ht="30" customHeight="1" x14ac:dyDescent="0.25">
      <c r="A101" s="7"/>
      <c r="B101" s="26" t="s">
        <v>184</v>
      </c>
      <c r="C101" s="34">
        <f t="shared" ref="C101:I101" si="54">C99+C100</f>
        <v>1210000</v>
      </c>
      <c r="D101" s="18">
        <f t="shared" si="54"/>
        <v>920000</v>
      </c>
      <c r="E101" s="18">
        <f t="shared" si="54"/>
        <v>40000</v>
      </c>
      <c r="F101" s="18">
        <f t="shared" si="54"/>
        <v>0</v>
      </c>
      <c r="G101" s="18">
        <f t="shared" si="54"/>
        <v>130000</v>
      </c>
      <c r="H101" s="18">
        <f t="shared" si="54"/>
        <v>120000</v>
      </c>
      <c r="I101" s="18">
        <f t="shared" si="54"/>
        <v>0</v>
      </c>
      <c r="J101" s="29"/>
      <c r="K101" s="29"/>
      <c r="L101" s="29"/>
    </row>
    <row r="102" spans="1:12" s="3" customFormat="1" ht="30" customHeight="1" x14ac:dyDescent="0.25">
      <c r="A102" s="7" t="s">
        <v>149</v>
      </c>
      <c r="B102" s="4" t="s">
        <v>39</v>
      </c>
      <c r="C102" s="34">
        <f t="shared" si="44"/>
        <v>1101000</v>
      </c>
      <c r="D102" s="18">
        <v>0</v>
      </c>
      <c r="E102" s="18">
        <v>1100000</v>
      </c>
      <c r="F102" s="18">
        <v>0</v>
      </c>
      <c r="G102" s="18">
        <v>1000</v>
      </c>
      <c r="H102" s="18">
        <v>0</v>
      </c>
      <c r="I102" s="18">
        <v>0</v>
      </c>
      <c r="J102" s="29"/>
      <c r="K102" s="29"/>
      <c r="L102" s="29"/>
    </row>
    <row r="103" spans="1:12" s="3" customFormat="1" ht="30" customHeight="1" x14ac:dyDescent="0.25">
      <c r="A103" s="7"/>
      <c r="B103" s="26" t="s">
        <v>183</v>
      </c>
      <c r="C103" s="34">
        <f t="shared" si="44"/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29"/>
      <c r="K103" s="29"/>
      <c r="L103" s="29"/>
    </row>
    <row r="104" spans="1:12" s="3" customFormat="1" ht="30" customHeight="1" x14ac:dyDescent="0.25">
      <c r="A104" s="7"/>
      <c r="B104" s="26" t="s">
        <v>184</v>
      </c>
      <c r="C104" s="34">
        <f t="shared" ref="C104:I104" si="55">C102+C103</f>
        <v>1101000</v>
      </c>
      <c r="D104" s="18">
        <f t="shared" si="55"/>
        <v>0</v>
      </c>
      <c r="E104" s="18">
        <f t="shared" si="55"/>
        <v>1100000</v>
      </c>
      <c r="F104" s="18">
        <f t="shared" si="55"/>
        <v>0</v>
      </c>
      <c r="G104" s="18">
        <f t="shared" si="55"/>
        <v>1000</v>
      </c>
      <c r="H104" s="18">
        <f t="shared" si="55"/>
        <v>0</v>
      </c>
      <c r="I104" s="18">
        <f t="shared" si="55"/>
        <v>0</v>
      </c>
      <c r="J104" s="29"/>
      <c r="K104" s="29"/>
      <c r="L104" s="29"/>
    </row>
    <row r="105" spans="1:12" s="3" customFormat="1" ht="30" customHeight="1" x14ac:dyDescent="0.25">
      <c r="A105" s="7" t="s">
        <v>150</v>
      </c>
      <c r="B105" s="4" t="s">
        <v>40</v>
      </c>
      <c r="C105" s="34">
        <f t="shared" si="44"/>
        <v>30600</v>
      </c>
      <c r="D105" s="18">
        <v>15000</v>
      </c>
      <c r="E105" s="18">
        <v>300</v>
      </c>
      <c r="F105" s="18">
        <v>300</v>
      </c>
      <c r="G105" s="18">
        <v>3000</v>
      </c>
      <c r="H105" s="18">
        <v>3000</v>
      </c>
      <c r="I105" s="18">
        <v>9000</v>
      </c>
      <c r="J105" s="29"/>
      <c r="K105" s="29"/>
      <c r="L105" s="29"/>
    </row>
    <row r="106" spans="1:12" s="3" customFormat="1" ht="30" customHeight="1" x14ac:dyDescent="0.25">
      <c r="A106" s="7"/>
      <c r="B106" s="26" t="s">
        <v>183</v>
      </c>
      <c r="C106" s="34">
        <f t="shared" si="44"/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29"/>
      <c r="K106" s="29"/>
      <c r="L106" s="29"/>
    </row>
    <row r="107" spans="1:12" s="3" customFormat="1" ht="30" customHeight="1" x14ac:dyDescent="0.25">
      <c r="A107" s="7"/>
      <c r="B107" s="26" t="s">
        <v>184</v>
      </c>
      <c r="C107" s="34">
        <f t="shared" ref="C107:I107" si="56">C105+C106</f>
        <v>30600</v>
      </c>
      <c r="D107" s="18">
        <f t="shared" si="56"/>
        <v>15000</v>
      </c>
      <c r="E107" s="18">
        <f t="shared" si="56"/>
        <v>300</v>
      </c>
      <c r="F107" s="18">
        <f t="shared" si="56"/>
        <v>300</v>
      </c>
      <c r="G107" s="18">
        <f t="shared" si="56"/>
        <v>3000</v>
      </c>
      <c r="H107" s="18">
        <f t="shared" si="56"/>
        <v>3000</v>
      </c>
      <c r="I107" s="18">
        <f t="shared" si="56"/>
        <v>9000</v>
      </c>
      <c r="J107" s="29"/>
      <c r="K107" s="29"/>
      <c r="L107" s="29"/>
    </row>
    <row r="108" spans="1:12" s="3" customFormat="1" ht="30" customHeight="1" x14ac:dyDescent="0.25">
      <c r="A108" s="7" t="s">
        <v>151</v>
      </c>
      <c r="B108" s="4" t="s">
        <v>30</v>
      </c>
      <c r="C108" s="34">
        <f t="shared" si="44"/>
        <v>16000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16000</v>
      </c>
      <c r="J108" s="29"/>
      <c r="K108" s="29"/>
      <c r="L108" s="29"/>
    </row>
    <row r="109" spans="1:12" s="3" customFormat="1" ht="30" customHeight="1" x14ac:dyDescent="0.25">
      <c r="A109" s="7"/>
      <c r="B109" s="26" t="s">
        <v>183</v>
      </c>
      <c r="C109" s="34">
        <f t="shared" si="44"/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29"/>
      <c r="K109" s="29"/>
      <c r="L109" s="29"/>
    </row>
    <row r="110" spans="1:12" s="3" customFormat="1" ht="30" customHeight="1" x14ac:dyDescent="0.25">
      <c r="A110" s="7"/>
      <c r="B110" s="26" t="s">
        <v>184</v>
      </c>
      <c r="C110" s="34">
        <f t="shared" ref="C110:I110" si="57">C108+C109</f>
        <v>16000</v>
      </c>
      <c r="D110" s="18">
        <f t="shared" si="57"/>
        <v>0</v>
      </c>
      <c r="E110" s="18">
        <f t="shared" si="57"/>
        <v>0</v>
      </c>
      <c r="F110" s="18">
        <f t="shared" si="57"/>
        <v>0</v>
      </c>
      <c r="G110" s="18">
        <f t="shared" si="57"/>
        <v>0</v>
      </c>
      <c r="H110" s="18">
        <f t="shared" si="57"/>
        <v>0</v>
      </c>
      <c r="I110" s="18">
        <f t="shared" si="57"/>
        <v>16000</v>
      </c>
      <c r="J110" s="29"/>
      <c r="K110" s="29"/>
      <c r="L110" s="29"/>
    </row>
    <row r="111" spans="1:12" s="3" customFormat="1" ht="30" customHeight="1" x14ac:dyDescent="0.25">
      <c r="A111" s="7" t="s">
        <v>152</v>
      </c>
      <c r="B111" s="4" t="s">
        <v>31</v>
      </c>
      <c r="C111" s="34">
        <f t="shared" si="44"/>
        <v>235000</v>
      </c>
      <c r="D111" s="18">
        <v>45000</v>
      </c>
      <c r="E111" s="18">
        <v>35000</v>
      </c>
      <c r="F111" s="18">
        <v>65000</v>
      </c>
      <c r="G111" s="18">
        <v>10000</v>
      </c>
      <c r="H111" s="18">
        <v>0</v>
      </c>
      <c r="I111" s="18">
        <v>80000</v>
      </c>
      <c r="J111" s="29"/>
      <c r="K111" s="29"/>
      <c r="L111" s="29"/>
    </row>
    <row r="112" spans="1:12" s="3" customFormat="1" ht="30" customHeight="1" x14ac:dyDescent="0.25">
      <c r="A112" s="7"/>
      <c r="B112" s="26" t="s">
        <v>183</v>
      </c>
      <c r="C112" s="34">
        <f t="shared" si="44"/>
        <v>-20000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-20000</v>
      </c>
      <c r="J112" s="29"/>
      <c r="K112" s="29"/>
      <c r="L112" s="29"/>
    </row>
    <row r="113" spans="1:12" s="3" customFormat="1" ht="30" customHeight="1" x14ac:dyDescent="0.25">
      <c r="A113" s="7"/>
      <c r="B113" s="26" t="s">
        <v>184</v>
      </c>
      <c r="C113" s="34">
        <f t="shared" ref="C113:I113" si="58">C111+C112</f>
        <v>215000</v>
      </c>
      <c r="D113" s="18">
        <f t="shared" si="58"/>
        <v>45000</v>
      </c>
      <c r="E113" s="18">
        <f t="shared" si="58"/>
        <v>35000</v>
      </c>
      <c r="F113" s="18">
        <f t="shared" si="58"/>
        <v>65000</v>
      </c>
      <c r="G113" s="18">
        <f t="shared" si="58"/>
        <v>10000</v>
      </c>
      <c r="H113" s="18">
        <f t="shared" si="58"/>
        <v>0</v>
      </c>
      <c r="I113" s="18">
        <f t="shared" si="58"/>
        <v>60000</v>
      </c>
      <c r="J113" s="29"/>
      <c r="K113" s="29"/>
      <c r="L113" s="29"/>
    </row>
    <row r="114" spans="1:12" s="3" customFormat="1" ht="30" customHeight="1" x14ac:dyDescent="0.25">
      <c r="A114" s="7" t="s">
        <v>153</v>
      </c>
      <c r="B114" s="4" t="s">
        <v>41</v>
      </c>
      <c r="C114" s="34">
        <f t="shared" si="44"/>
        <v>356500</v>
      </c>
      <c r="D114" s="18">
        <v>150000</v>
      </c>
      <c r="E114" s="18">
        <v>0</v>
      </c>
      <c r="F114" s="18">
        <v>5000</v>
      </c>
      <c r="G114" s="18">
        <v>200000</v>
      </c>
      <c r="H114" s="18">
        <v>0</v>
      </c>
      <c r="I114" s="18">
        <v>1500</v>
      </c>
      <c r="J114" s="29"/>
      <c r="K114" s="29"/>
      <c r="L114" s="29"/>
    </row>
    <row r="115" spans="1:12" s="3" customFormat="1" ht="30" customHeight="1" x14ac:dyDescent="0.25">
      <c r="A115" s="7"/>
      <c r="B115" s="26" t="s">
        <v>183</v>
      </c>
      <c r="C115" s="34">
        <f t="shared" si="44"/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29"/>
      <c r="K115" s="29"/>
      <c r="L115" s="29"/>
    </row>
    <row r="116" spans="1:12" s="3" customFormat="1" ht="30" customHeight="1" x14ac:dyDescent="0.25">
      <c r="A116" s="7"/>
      <c r="B116" s="26" t="s">
        <v>184</v>
      </c>
      <c r="C116" s="34">
        <f t="shared" ref="C116:I116" si="59">C114+C115</f>
        <v>356500</v>
      </c>
      <c r="D116" s="18">
        <f t="shared" si="59"/>
        <v>150000</v>
      </c>
      <c r="E116" s="18">
        <f t="shared" si="59"/>
        <v>0</v>
      </c>
      <c r="F116" s="18">
        <f t="shared" si="59"/>
        <v>5000</v>
      </c>
      <c r="G116" s="18">
        <f t="shared" si="59"/>
        <v>200000</v>
      </c>
      <c r="H116" s="18">
        <f t="shared" si="59"/>
        <v>0</v>
      </c>
      <c r="I116" s="18">
        <f t="shared" si="59"/>
        <v>1500</v>
      </c>
      <c r="J116" s="29"/>
      <c r="K116" s="29"/>
      <c r="L116" s="29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171100</v>
      </c>
      <c r="D117" s="17">
        <f t="shared" ref="D117:I118" si="60">D120+D123+D126</f>
        <v>145100</v>
      </c>
      <c r="E117" s="17">
        <f t="shared" si="60"/>
        <v>0</v>
      </c>
      <c r="F117" s="17">
        <f t="shared" si="60"/>
        <v>0</v>
      </c>
      <c r="G117" s="17">
        <f t="shared" si="60"/>
        <v>2000</v>
      </c>
      <c r="H117" s="17">
        <f t="shared" si="60"/>
        <v>0</v>
      </c>
      <c r="I117" s="17">
        <f t="shared" si="60"/>
        <v>24000</v>
      </c>
      <c r="J117" s="29"/>
      <c r="K117" s="29"/>
      <c r="L117" s="29"/>
    </row>
    <row r="118" spans="1:12" s="3" customFormat="1" ht="30" customHeight="1" x14ac:dyDescent="0.25">
      <c r="A118" s="15"/>
      <c r="B118" s="24" t="s">
        <v>183</v>
      </c>
      <c r="C118" s="17">
        <f>C121+C124+C127</f>
        <v>0</v>
      </c>
      <c r="D118" s="17">
        <f>D121+D124+D127</f>
        <v>0</v>
      </c>
      <c r="E118" s="17">
        <f t="shared" si="60"/>
        <v>0</v>
      </c>
      <c r="F118" s="17">
        <f t="shared" si="60"/>
        <v>0</v>
      </c>
      <c r="G118" s="17">
        <f t="shared" si="60"/>
        <v>0</v>
      </c>
      <c r="H118" s="17">
        <f t="shared" si="60"/>
        <v>0</v>
      </c>
      <c r="I118" s="17">
        <f t="shared" si="60"/>
        <v>0</v>
      </c>
      <c r="J118" s="29"/>
      <c r="K118" s="29"/>
      <c r="L118" s="29"/>
    </row>
    <row r="119" spans="1:12" s="3" customFormat="1" ht="30" customHeight="1" x14ac:dyDescent="0.25">
      <c r="A119" s="15"/>
      <c r="B119" s="24" t="s">
        <v>184</v>
      </c>
      <c r="C119" s="17">
        <f t="shared" ref="C119:I119" si="61">C117+C118</f>
        <v>171100</v>
      </c>
      <c r="D119" s="17">
        <f t="shared" si="61"/>
        <v>145100</v>
      </c>
      <c r="E119" s="17">
        <f t="shared" si="61"/>
        <v>0</v>
      </c>
      <c r="F119" s="17">
        <f t="shared" si="61"/>
        <v>0</v>
      </c>
      <c r="G119" s="17">
        <f t="shared" si="61"/>
        <v>2000</v>
      </c>
      <c r="H119" s="17">
        <f t="shared" si="61"/>
        <v>0</v>
      </c>
      <c r="I119" s="17">
        <f t="shared" si="61"/>
        <v>24000</v>
      </c>
      <c r="J119" s="29"/>
      <c r="K119" s="29"/>
      <c r="L119" s="29"/>
    </row>
    <row r="120" spans="1:12" s="3" customFormat="1" ht="30" customHeight="1" x14ac:dyDescent="0.25">
      <c r="A120" s="7" t="s">
        <v>154</v>
      </c>
      <c r="B120" s="4" t="s">
        <v>43</v>
      </c>
      <c r="C120" s="34">
        <f t="shared" ref="C120:C127" si="62">SUM(D120:I120)</f>
        <v>151000</v>
      </c>
      <c r="D120" s="18">
        <v>142000</v>
      </c>
      <c r="E120" s="18">
        <v>0</v>
      </c>
      <c r="F120" s="18">
        <v>0</v>
      </c>
      <c r="G120" s="18">
        <v>0</v>
      </c>
      <c r="H120" s="18">
        <v>0</v>
      </c>
      <c r="I120" s="18">
        <v>9000</v>
      </c>
      <c r="J120" s="29"/>
      <c r="K120" s="29"/>
      <c r="L120" s="29"/>
    </row>
    <row r="121" spans="1:12" s="3" customFormat="1" ht="30" customHeight="1" x14ac:dyDescent="0.25">
      <c r="A121" s="7"/>
      <c r="B121" s="26" t="s">
        <v>183</v>
      </c>
      <c r="C121" s="34">
        <f t="shared" si="62"/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29"/>
      <c r="K121" s="29"/>
      <c r="L121" s="29"/>
    </row>
    <row r="122" spans="1:12" s="3" customFormat="1" ht="30" customHeight="1" x14ac:dyDescent="0.25">
      <c r="A122" s="7"/>
      <c r="B122" s="26" t="s">
        <v>184</v>
      </c>
      <c r="C122" s="34">
        <f t="shared" ref="C122:I122" si="63">C120+C121</f>
        <v>151000</v>
      </c>
      <c r="D122" s="18">
        <f t="shared" si="63"/>
        <v>142000</v>
      </c>
      <c r="E122" s="18">
        <f t="shared" si="63"/>
        <v>0</v>
      </c>
      <c r="F122" s="18">
        <f t="shared" si="63"/>
        <v>0</v>
      </c>
      <c r="G122" s="18">
        <f t="shared" si="63"/>
        <v>0</v>
      </c>
      <c r="H122" s="18">
        <f t="shared" si="63"/>
        <v>0</v>
      </c>
      <c r="I122" s="18">
        <f t="shared" si="63"/>
        <v>9000</v>
      </c>
      <c r="J122" s="29"/>
      <c r="K122" s="29"/>
      <c r="L122" s="29"/>
    </row>
    <row r="123" spans="1:12" s="3" customFormat="1" ht="30" customHeight="1" x14ac:dyDescent="0.25">
      <c r="A123" s="7" t="s">
        <v>156</v>
      </c>
      <c r="B123" s="4" t="s">
        <v>44</v>
      </c>
      <c r="C123" s="34">
        <f t="shared" si="62"/>
        <v>19000</v>
      </c>
      <c r="D123" s="18">
        <v>2000</v>
      </c>
      <c r="E123" s="18">
        <v>0</v>
      </c>
      <c r="F123" s="18">
        <v>0</v>
      </c>
      <c r="G123" s="18">
        <v>2000</v>
      </c>
      <c r="H123" s="18">
        <v>0</v>
      </c>
      <c r="I123" s="18">
        <v>15000</v>
      </c>
      <c r="J123" s="29"/>
      <c r="K123" s="29"/>
      <c r="L123" s="29"/>
    </row>
    <row r="124" spans="1:12" s="3" customFormat="1" ht="30" customHeight="1" x14ac:dyDescent="0.25">
      <c r="A124" s="7"/>
      <c r="B124" s="26" t="s">
        <v>183</v>
      </c>
      <c r="C124" s="34">
        <f t="shared" si="62"/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29"/>
      <c r="K124" s="29"/>
      <c r="L124" s="29"/>
    </row>
    <row r="125" spans="1:12" s="3" customFormat="1" ht="30" customHeight="1" x14ac:dyDescent="0.25">
      <c r="A125" s="7"/>
      <c r="B125" s="26" t="s">
        <v>184</v>
      </c>
      <c r="C125" s="34">
        <f t="shared" ref="C125:I125" si="64">C123+C124</f>
        <v>19000</v>
      </c>
      <c r="D125" s="18">
        <f t="shared" si="64"/>
        <v>2000</v>
      </c>
      <c r="E125" s="18">
        <f t="shared" si="64"/>
        <v>0</v>
      </c>
      <c r="F125" s="18">
        <f t="shared" si="64"/>
        <v>0</v>
      </c>
      <c r="G125" s="18">
        <f t="shared" si="64"/>
        <v>2000</v>
      </c>
      <c r="H125" s="18">
        <f t="shared" si="64"/>
        <v>0</v>
      </c>
      <c r="I125" s="18">
        <f t="shared" si="64"/>
        <v>15000</v>
      </c>
      <c r="J125" s="29"/>
      <c r="K125" s="29"/>
      <c r="L125" s="29"/>
    </row>
    <row r="126" spans="1:12" s="3" customFormat="1" ht="30" customHeight="1" x14ac:dyDescent="0.25">
      <c r="A126" s="7" t="s">
        <v>155</v>
      </c>
      <c r="B126" s="4" t="s">
        <v>45</v>
      </c>
      <c r="C126" s="34">
        <f t="shared" si="62"/>
        <v>1100</v>
      </c>
      <c r="D126" s="18">
        <v>1100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29"/>
      <c r="K126" s="29"/>
      <c r="L126" s="29"/>
    </row>
    <row r="127" spans="1:12" s="3" customFormat="1" ht="30" customHeight="1" x14ac:dyDescent="0.25">
      <c r="A127" s="7"/>
      <c r="B127" s="26" t="s">
        <v>183</v>
      </c>
      <c r="C127" s="34">
        <f t="shared" si="62"/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29"/>
      <c r="K127" s="29"/>
      <c r="L127" s="29"/>
    </row>
    <row r="128" spans="1:12" s="3" customFormat="1" ht="30" customHeight="1" x14ac:dyDescent="0.25">
      <c r="A128" s="7"/>
      <c r="B128" s="26" t="s">
        <v>184</v>
      </c>
      <c r="C128" s="34">
        <f t="shared" ref="C128:I128" si="65">C126+C127</f>
        <v>1100</v>
      </c>
      <c r="D128" s="18">
        <f t="shared" si="65"/>
        <v>1100</v>
      </c>
      <c r="E128" s="18">
        <f t="shared" si="65"/>
        <v>0</v>
      </c>
      <c r="F128" s="18">
        <f t="shared" si="65"/>
        <v>0</v>
      </c>
      <c r="G128" s="18">
        <f t="shared" si="65"/>
        <v>0</v>
      </c>
      <c r="H128" s="18">
        <f t="shared" si="65"/>
        <v>0</v>
      </c>
      <c r="I128" s="18">
        <f t="shared" si="65"/>
        <v>0</v>
      </c>
      <c r="J128" s="29"/>
      <c r="K128" s="29"/>
      <c r="L128" s="29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1879238.6</v>
      </c>
      <c r="D129" s="17">
        <f t="shared" ref="D129:I130" si="66">D132+D135+D138+D141</f>
        <v>0</v>
      </c>
      <c r="E129" s="17">
        <f t="shared" si="66"/>
        <v>0</v>
      </c>
      <c r="F129" s="17">
        <f t="shared" si="66"/>
        <v>0</v>
      </c>
      <c r="G129" s="17">
        <f t="shared" si="66"/>
        <v>0</v>
      </c>
      <c r="H129" s="17">
        <f t="shared" si="66"/>
        <v>0</v>
      </c>
      <c r="I129" s="17">
        <f t="shared" si="66"/>
        <v>1879238.6</v>
      </c>
      <c r="J129" s="29"/>
      <c r="K129" s="29"/>
      <c r="L129" s="29"/>
    </row>
    <row r="130" spans="1:12" s="3" customFormat="1" ht="30" customHeight="1" x14ac:dyDescent="0.25">
      <c r="A130" s="15"/>
      <c r="B130" s="24" t="s">
        <v>183</v>
      </c>
      <c r="C130" s="17">
        <f>C133+C136+C139+C142</f>
        <v>0</v>
      </c>
      <c r="D130" s="17">
        <f>D133+D136+D139+D142</f>
        <v>0</v>
      </c>
      <c r="E130" s="17">
        <f t="shared" si="66"/>
        <v>0</v>
      </c>
      <c r="F130" s="17">
        <f t="shared" si="66"/>
        <v>0</v>
      </c>
      <c r="G130" s="17">
        <f t="shared" si="66"/>
        <v>0</v>
      </c>
      <c r="H130" s="17">
        <f t="shared" si="66"/>
        <v>0</v>
      </c>
      <c r="I130" s="17">
        <f t="shared" si="66"/>
        <v>0</v>
      </c>
      <c r="J130" s="29"/>
      <c r="K130" s="29"/>
      <c r="L130" s="29"/>
    </row>
    <row r="131" spans="1:12" s="3" customFormat="1" ht="30" customHeight="1" x14ac:dyDescent="0.25">
      <c r="A131" s="15"/>
      <c r="B131" s="24" t="s">
        <v>184</v>
      </c>
      <c r="C131" s="17">
        <f t="shared" ref="C131:I131" si="67">C129+C130</f>
        <v>1879238.6</v>
      </c>
      <c r="D131" s="17">
        <f t="shared" si="67"/>
        <v>0</v>
      </c>
      <c r="E131" s="17">
        <f t="shared" si="67"/>
        <v>0</v>
      </c>
      <c r="F131" s="17">
        <f t="shared" si="67"/>
        <v>0</v>
      </c>
      <c r="G131" s="17">
        <f t="shared" si="67"/>
        <v>0</v>
      </c>
      <c r="H131" s="17">
        <f t="shared" si="67"/>
        <v>0</v>
      </c>
      <c r="I131" s="17">
        <f t="shared" si="67"/>
        <v>1879238.6</v>
      </c>
      <c r="J131" s="29"/>
      <c r="K131" s="29"/>
      <c r="L131" s="29"/>
    </row>
    <row r="132" spans="1:12" s="3" customFormat="1" ht="30" customHeight="1" x14ac:dyDescent="0.25">
      <c r="A132" s="7" t="s">
        <v>157</v>
      </c>
      <c r="B132" s="4" t="s">
        <v>47</v>
      </c>
      <c r="C132" s="34">
        <f t="shared" ref="C132:C133" si="68">SUM(D132:I132)</f>
        <v>1429238.6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1429238.6</v>
      </c>
      <c r="J132" s="29"/>
      <c r="K132" s="29"/>
      <c r="L132" s="29"/>
    </row>
    <row r="133" spans="1:12" s="3" customFormat="1" ht="30" customHeight="1" x14ac:dyDescent="0.25">
      <c r="A133" s="7"/>
      <c r="B133" s="26" t="s">
        <v>183</v>
      </c>
      <c r="C133" s="34">
        <f t="shared" si="68"/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29"/>
      <c r="K133" s="29"/>
      <c r="L133" s="29"/>
    </row>
    <row r="134" spans="1:12" s="3" customFormat="1" ht="30" customHeight="1" x14ac:dyDescent="0.25">
      <c r="A134" s="7"/>
      <c r="B134" s="26" t="s">
        <v>184</v>
      </c>
      <c r="C134" s="34">
        <f t="shared" ref="C134:I134" si="69">C132+C133</f>
        <v>1429238.6</v>
      </c>
      <c r="D134" s="18">
        <f t="shared" si="69"/>
        <v>0</v>
      </c>
      <c r="E134" s="18">
        <f t="shared" si="69"/>
        <v>0</v>
      </c>
      <c r="F134" s="18">
        <f t="shared" si="69"/>
        <v>0</v>
      </c>
      <c r="G134" s="18">
        <f t="shared" si="69"/>
        <v>0</v>
      </c>
      <c r="H134" s="18">
        <f t="shared" si="69"/>
        <v>0</v>
      </c>
      <c r="I134" s="18">
        <f t="shared" si="69"/>
        <v>1429238.6</v>
      </c>
      <c r="J134" s="29"/>
      <c r="K134" s="29"/>
      <c r="L134" s="29"/>
    </row>
    <row r="135" spans="1:12" s="3" customFormat="1" ht="30" customHeight="1" x14ac:dyDescent="0.25">
      <c r="A135" s="7" t="s">
        <v>158</v>
      </c>
      <c r="B135" s="4" t="s">
        <v>48</v>
      </c>
      <c r="C135" s="34">
        <f t="shared" ref="C135:C136" si="70">SUM(D135:I135)</f>
        <v>400000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400000</v>
      </c>
      <c r="J135" s="29"/>
      <c r="K135" s="29"/>
      <c r="L135" s="29"/>
    </row>
    <row r="136" spans="1:12" s="3" customFormat="1" ht="30" customHeight="1" x14ac:dyDescent="0.25">
      <c r="A136" s="7"/>
      <c r="B136" s="26" t="s">
        <v>183</v>
      </c>
      <c r="C136" s="34">
        <f t="shared" si="70"/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29"/>
      <c r="K136" s="29"/>
      <c r="L136" s="29"/>
    </row>
    <row r="137" spans="1:12" s="3" customFormat="1" ht="30" customHeight="1" x14ac:dyDescent="0.25">
      <c r="A137" s="7"/>
      <c r="B137" s="26" t="s">
        <v>184</v>
      </c>
      <c r="C137" s="34">
        <f t="shared" ref="C137:I137" si="71">C135+C136</f>
        <v>400000</v>
      </c>
      <c r="D137" s="18">
        <f t="shared" si="71"/>
        <v>0</v>
      </c>
      <c r="E137" s="18">
        <f t="shared" si="71"/>
        <v>0</v>
      </c>
      <c r="F137" s="18">
        <f t="shared" si="71"/>
        <v>0</v>
      </c>
      <c r="G137" s="18">
        <f t="shared" si="71"/>
        <v>0</v>
      </c>
      <c r="H137" s="18">
        <f t="shared" si="71"/>
        <v>0</v>
      </c>
      <c r="I137" s="18">
        <f t="shared" si="71"/>
        <v>400000</v>
      </c>
      <c r="J137" s="29"/>
      <c r="K137" s="29"/>
      <c r="L137" s="29"/>
    </row>
    <row r="138" spans="1:12" s="3" customFormat="1" ht="30" customHeight="1" x14ac:dyDescent="0.25">
      <c r="A138" s="7" t="s">
        <v>159</v>
      </c>
      <c r="B138" s="4" t="s">
        <v>49</v>
      </c>
      <c r="C138" s="34">
        <f t="shared" ref="C138:C142" si="72">SUM(D138:I138)</f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29"/>
      <c r="K138" s="29"/>
      <c r="L138" s="29"/>
    </row>
    <row r="139" spans="1:12" s="3" customFormat="1" ht="30" customHeight="1" x14ac:dyDescent="0.25">
      <c r="A139" s="7"/>
      <c r="B139" s="26" t="s">
        <v>183</v>
      </c>
      <c r="C139" s="34">
        <f t="shared" si="72"/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29"/>
      <c r="K139" s="29"/>
      <c r="L139" s="29"/>
    </row>
    <row r="140" spans="1:12" s="3" customFormat="1" ht="30" customHeight="1" x14ac:dyDescent="0.25">
      <c r="A140" s="7"/>
      <c r="B140" s="26" t="s">
        <v>184</v>
      </c>
      <c r="C140" s="34">
        <f>C138+C139</f>
        <v>0</v>
      </c>
      <c r="D140" s="18">
        <f t="shared" ref="D140:I140" si="73">D138+D139</f>
        <v>0</v>
      </c>
      <c r="E140" s="18">
        <f t="shared" si="73"/>
        <v>0</v>
      </c>
      <c r="F140" s="18">
        <f t="shared" si="73"/>
        <v>0</v>
      </c>
      <c r="G140" s="18">
        <f t="shared" si="73"/>
        <v>0</v>
      </c>
      <c r="H140" s="18">
        <f t="shared" si="73"/>
        <v>0</v>
      </c>
      <c r="I140" s="18">
        <f t="shared" si="73"/>
        <v>0</v>
      </c>
      <c r="J140" s="29"/>
      <c r="K140" s="29"/>
      <c r="L140" s="29"/>
    </row>
    <row r="141" spans="1:12" s="3" customFormat="1" ht="30" customHeight="1" x14ac:dyDescent="0.25">
      <c r="A141" s="7" t="s">
        <v>160</v>
      </c>
      <c r="B141" s="4" t="s">
        <v>50</v>
      </c>
      <c r="C141" s="34">
        <f t="shared" si="72"/>
        <v>50000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50000</v>
      </c>
      <c r="J141" s="29"/>
      <c r="K141" s="29"/>
      <c r="L141" s="29"/>
    </row>
    <row r="142" spans="1:12" s="3" customFormat="1" ht="30" customHeight="1" x14ac:dyDescent="0.25">
      <c r="A142" s="7"/>
      <c r="B142" s="26" t="s">
        <v>183</v>
      </c>
      <c r="C142" s="34">
        <f t="shared" si="72"/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29"/>
      <c r="K142" s="29"/>
      <c r="L142" s="29"/>
    </row>
    <row r="143" spans="1:12" s="3" customFormat="1" ht="30" customHeight="1" x14ac:dyDescent="0.25">
      <c r="A143" s="7"/>
      <c r="B143" s="26" t="s">
        <v>184</v>
      </c>
      <c r="C143" s="34">
        <f t="shared" ref="C143:I143" si="74">C141+C142</f>
        <v>50000</v>
      </c>
      <c r="D143" s="18">
        <f t="shared" si="74"/>
        <v>0</v>
      </c>
      <c r="E143" s="18">
        <f t="shared" si="74"/>
        <v>0</v>
      </c>
      <c r="F143" s="18">
        <f t="shared" si="74"/>
        <v>0</v>
      </c>
      <c r="G143" s="18">
        <f t="shared" si="74"/>
        <v>0</v>
      </c>
      <c r="H143" s="18">
        <f t="shared" si="74"/>
        <v>0</v>
      </c>
      <c r="I143" s="18">
        <f t="shared" si="74"/>
        <v>50000</v>
      </c>
      <c r="J143" s="29"/>
      <c r="K143" s="29"/>
      <c r="L143" s="29"/>
    </row>
    <row r="144" spans="1:12" s="3" customFormat="1" ht="30" customHeight="1" x14ac:dyDescent="0.25">
      <c r="A144" s="15" t="s">
        <v>111</v>
      </c>
      <c r="B144" s="16" t="s">
        <v>51</v>
      </c>
      <c r="C144" s="17">
        <f t="shared" ref="C144:I145" si="75">C147+C150+C153+C156</f>
        <v>480140</v>
      </c>
      <c r="D144" s="17">
        <f t="shared" si="75"/>
        <v>269500</v>
      </c>
      <c r="E144" s="17">
        <f t="shared" si="75"/>
        <v>8010</v>
      </c>
      <c r="F144" s="17">
        <f t="shared" si="75"/>
        <v>15010</v>
      </c>
      <c r="G144" s="17">
        <f t="shared" si="75"/>
        <v>133510</v>
      </c>
      <c r="H144" s="17">
        <f t="shared" si="75"/>
        <v>33705</v>
      </c>
      <c r="I144" s="17">
        <f t="shared" si="75"/>
        <v>20405</v>
      </c>
      <c r="J144" s="29"/>
      <c r="K144" s="29"/>
      <c r="L144" s="29"/>
    </row>
    <row r="145" spans="1:12" s="3" customFormat="1" ht="30" customHeight="1" x14ac:dyDescent="0.25">
      <c r="A145" s="15"/>
      <c r="B145" s="24" t="s">
        <v>183</v>
      </c>
      <c r="C145" s="17">
        <f t="shared" si="75"/>
        <v>20720</v>
      </c>
      <c r="D145" s="17">
        <f t="shared" si="75"/>
        <v>0</v>
      </c>
      <c r="E145" s="17">
        <f t="shared" si="75"/>
        <v>0</v>
      </c>
      <c r="F145" s="17">
        <f t="shared" si="75"/>
        <v>0</v>
      </c>
      <c r="G145" s="17">
        <f t="shared" si="75"/>
        <v>0</v>
      </c>
      <c r="H145" s="17">
        <f t="shared" si="75"/>
        <v>0</v>
      </c>
      <c r="I145" s="17">
        <f t="shared" si="75"/>
        <v>20720</v>
      </c>
      <c r="J145" s="29"/>
      <c r="K145" s="29"/>
      <c r="L145" s="29"/>
    </row>
    <row r="146" spans="1:12" s="3" customFormat="1" ht="30" customHeight="1" x14ac:dyDescent="0.25">
      <c r="A146" s="15"/>
      <c r="B146" s="24" t="s">
        <v>184</v>
      </c>
      <c r="C146" s="17">
        <f>C144+C145</f>
        <v>500860</v>
      </c>
      <c r="D146" s="17">
        <f t="shared" ref="D146:I146" si="76">D144+D145</f>
        <v>269500</v>
      </c>
      <c r="E146" s="17">
        <f t="shared" si="76"/>
        <v>8010</v>
      </c>
      <c r="F146" s="17">
        <f t="shared" si="76"/>
        <v>15010</v>
      </c>
      <c r="G146" s="17">
        <f t="shared" si="76"/>
        <v>133510</v>
      </c>
      <c r="H146" s="17">
        <f t="shared" si="76"/>
        <v>33705</v>
      </c>
      <c r="I146" s="17">
        <f t="shared" si="76"/>
        <v>41125</v>
      </c>
      <c r="J146" s="29"/>
      <c r="K146" s="29"/>
      <c r="L146" s="29"/>
    </row>
    <row r="147" spans="1:12" s="3" customFormat="1" ht="30" customHeight="1" x14ac:dyDescent="0.25">
      <c r="A147" s="7" t="s">
        <v>161</v>
      </c>
      <c r="B147" s="4" t="s">
        <v>52</v>
      </c>
      <c r="C147" s="34">
        <f t="shared" ref="C147:C148" si="77">SUM(D147:I147)</f>
        <v>398100</v>
      </c>
      <c r="D147" s="18">
        <v>235000</v>
      </c>
      <c r="E147" s="18">
        <v>5000</v>
      </c>
      <c r="F147" s="18">
        <v>0</v>
      </c>
      <c r="G147" s="18">
        <v>126500</v>
      </c>
      <c r="H147" s="18">
        <v>29200</v>
      </c>
      <c r="I147" s="18">
        <v>2400</v>
      </c>
      <c r="J147" s="29"/>
      <c r="K147" s="29"/>
      <c r="L147" s="29"/>
    </row>
    <row r="148" spans="1:12" s="3" customFormat="1" ht="30" customHeight="1" x14ac:dyDescent="0.25">
      <c r="A148" s="7"/>
      <c r="B148" s="26" t="s">
        <v>183</v>
      </c>
      <c r="C148" s="34">
        <f t="shared" si="77"/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29"/>
      <c r="K148" s="29"/>
      <c r="L148" s="29"/>
    </row>
    <row r="149" spans="1:12" s="3" customFormat="1" ht="30" customHeight="1" x14ac:dyDescent="0.25">
      <c r="A149" s="7"/>
      <c r="B149" s="26" t="s">
        <v>184</v>
      </c>
      <c r="C149" s="34">
        <f t="shared" ref="C149:I149" si="78">C147+C148</f>
        <v>398100</v>
      </c>
      <c r="D149" s="18">
        <f t="shared" si="78"/>
        <v>235000</v>
      </c>
      <c r="E149" s="18">
        <f t="shared" si="78"/>
        <v>5000</v>
      </c>
      <c r="F149" s="18">
        <f t="shared" si="78"/>
        <v>0</v>
      </c>
      <c r="G149" s="18">
        <f t="shared" si="78"/>
        <v>126500</v>
      </c>
      <c r="H149" s="18">
        <f t="shared" si="78"/>
        <v>29200</v>
      </c>
      <c r="I149" s="18">
        <f t="shared" si="78"/>
        <v>2400</v>
      </c>
      <c r="J149" s="29"/>
      <c r="K149" s="29"/>
      <c r="L149" s="29"/>
    </row>
    <row r="150" spans="1:12" s="3" customFormat="1" ht="30" customHeight="1" x14ac:dyDescent="0.25">
      <c r="A150" s="7" t="s">
        <v>162</v>
      </c>
      <c r="B150" s="4" t="s">
        <v>53</v>
      </c>
      <c r="C150" s="34">
        <f t="shared" ref="C150:C151" si="79">SUM(D150:I150)</f>
        <v>62500</v>
      </c>
      <c r="D150" s="18">
        <v>30000</v>
      </c>
      <c r="E150" s="18">
        <v>3000</v>
      </c>
      <c r="F150" s="18">
        <v>0</v>
      </c>
      <c r="G150" s="18">
        <v>7000</v>
      </c>
      <c r="H150" s="18">
        <v>4500</v>
      </c>
      <c r="I150" s="18">
        <v>18000</v>
      </c>
      <c r="J150" s="29"/>
      <c r="K150" s="29"/>
      <c r="L150" s="29"/>
    </row>
    <row r="151" spans="1:12" s="3" customFormat="1" ht="30" customHeight="1" x14ac:dyDescent="0.25">
      <c r="A151" s="7"/>
      <c r="B151" s="26" t="s">
        <v>183</v>
      </c>
      <c r="C151" s="34">
        <f t="shared" si="79"/>
        <v>20720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20720</v>
      </c>
      <c r="J151" s="29"/>
      <c r="K151" s="29"/>
      <c r="L151" s="29"/>
    </row>
    <row r="152" spans="1:12" s="3" customFormat="1" ht="30" customHeight="1" x14ac:dyDescent="0.25">
      <c r="A152" s="7"/>
      <c r="B152" s="26" t="s">
        <v>184</v>
      </c>
      <c r="C152" s="34">
        <f t="shared" ref="C152:I152" si="80">C150+C151</f>
        <v>83220</v>
      </c>
      <c r="D152" s="18">
        <f t="shared" si="80"/>
        <v>30000</v>
      </c>
      <c r="E152" s="18">
        <f t="shared" si="80"/>
        <v>3000</v>
      </c>
      <c r="F152" s="18">
        <f t="shared" si="80"/>
        <v>0</v>
      </c>
      <c r="G152" s="18">
        <f t="shared" si="80"/>
        <v>7000</v>
      </c>
      <c r="H152" s="18">
        <f t="shared" si="80"/>
        <v>4500</v>
      </c>
      <c r="I152" s="18">
        <f t="shared" si="80"/>
        <v>38720</v>
      </c>
      <c r="J152" s="29"/>
      <c r="K152" s="29"/>
      <c r="L152" s="29"/>
    </row>
    <row r="153" spans="1:12" s="3" customFormat="1" ht="30" customHeight="1" x14ac:dyDescent="0.25">
      <c r="A153" s="7" t="s">
        <v>163</v>
      </c>
      <c r="B153" s="4" t="s">
        <v>54</v>
      </c>
      <c r="C153" s="34">
        <f t="shared" ref="C153:C154" si="81">SUM(D153:I153)</f>
        <v>18000</v>
      </c>
      <c r="D153" s="18">
        <v>3000</v>
      </c>
      <c r="E153" s="18">
        <v>0</v>
      </c>
      <c r="F153" s="18">
        <v>15000</v>
      </c>
      <c r="G153" s="18">
        <v>0</v>
      </c>
      <c r="H153" s="18">
        <v>0</v>
      </c>
      <c r="I153" s="18">
        <v>0</v>
      </c>
      <c r="J153" s="29"/>
      <c r="K153" s="29"/>
      <c r="L153" s="29"/>
    </row>
    <row r="154" spans="1:12" s="3" customFormat="1" ht="30" customHeight="1" x14ac:dyDescent="0.25">
      <c r="A154" s="7"/>
      <c r="B154" s="26" t="s">
        <v>183</v>
      </c>
      <c r="C154" s="34">
        <f t="shared" si="81"/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9"/>
      <c r="K154" s="29"/>
      <c r="L154" s="29"/>
    </row>
    <row r="155" spans="1:12" s="3" customFormat="1" ht="30" customHeight="1" x14ac:dyDescent="0.25">
      <c r="A155" s="7"/>
      <c r="B155" s="26" t="s">
        <v>184</v>
      </c>
      <c r="C155" s="34">
        <f t="shared" ref="C155:I155" si="82">C153+C154</f>
        <v>18000</v>
      </c>
      <c r="D155" s="18">
        <f>SUM(D153:D154)</f>
        <v>3000</v>
      </c>
      <c r="E155" s="18">
        <f t="shared" si="82"/>
        <v>0</v>
      </c>
      <c r="F155" s="18">
        <f t="shared" si="82"/>
        <v>15000</v>
      </c>
      <c r="G155" s="18">
        <f t="shared" si="82"/>
        <v>0</v>
      </c>
      <c r="H155" s="18">
        <f t="shared" si="82"/>
        <v>0</v>
      </c>
      <c r="I155" s="18">
        <f t="shared" si="82"/>
        <v>0</v>
      </c>
      <c r="J155" s="29"/>
      <c r="K155" s="29"/>
      <c r="L155" s="29"/>
    </row>
    <row r="156" spans="1:12" s="3" customFormat="1" ht="30" customHeight="1" x14ac:dyDescent="0.25">
      <c r="A156" s="7" t="s">
        <v>164</v>
      </c>
      <c r="B156" s="4" t="s">
        <v>55</v>
      </c>
      <c r="C156" s="34">
        <f t="shared" ref="C156:C157" si="83">SUM(D156:I156)</f>
        <v>1540</v>
      </c>
      <c r="D156" s="18">
        <v>1500</v>
      </c>
      <c r="E156" s="18">
        <v>10</v>
      </c>
      <c r="F156" s="18">
        <v>10</v>
      </c>
      <c r="G156" s="18">
        <v>10</v>
      </c>
      <c r="H156" s="18">
        <v>5</v>
      </c>
      <c r="I156" s="18">
        <v>5</v>
      </c>
      <c r="J156" s="29"/>
      <c r="K156" s="29"/>
      <c r="L156" s="29"/>
    </row>
    <row r="157" spans="1:12" s="3" customFormat="1" ht="30" customHeight="1" x14ac:dyDescent="0.25">
      <c r="A157" s="7"/>
      <c r="B157" s="26" t="s">
        <v>183</v>
      </c>
      <c r="C157" s="34">
        <f t="shared" si="83"/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29"/>
      <c r="K157" s="29"/>
      <c r="L157" s="29"/>
    </row>
    <row r="158" spans="1:12" s="3" customFormat="1" ht="30" customHeight="1" x14ac:dyDescent="0.25">
      <c r="A158" s="7"/>
      <c r="B158" s="26" t="s">
        <v>184</v>
      </c>
      <c r="C158" s="34">
        <f t="shared" ref="C158:H158" si="84">C156+C157</f>
        <v>1540</v>
      </c>
      <c r="D158" s="18">
        <f t="shared" si="84"/>
        <v>1500</v>
      </c>
      <c r="E158" s="18">
        <f t="shared" si="84"/>
        <v>10</v>
      </c>
      <c r="F158" s="18">
        <f t="shared" si="84"/>
        <v>10</v>
      </c>
      <c r="G158" s="18">
        <f t="shared" si="84"/>
        <v>10</v>
      </c>
      <c r="H158" s="18">
        <f t="shared" si="84"/>
        <v>5</v>
      </c>
      <c r="I158" s="18">
        <f>SUM(I156:I157)</f>
        <v>5</v>
      </c>
      <c r="J158" s="29"/>
      <c r="K158" s="29"/>
      <c r="L158" s="29"/>
    </row>
    <row r="159" spans="1:12" s="3" customFormat="1" ht="30" customHeight="1" x14ac:dyDescent="0.25">
      <c r="A159" s="15" t="s">
        <v>112</v>
      </c>
      <c r="B159" s="16" t="s">
        <v>56</v>
      </c>
      <c r="C159" s="17">
        <f>C162+C165</f>
        <v>2900000</v>
      </c>
      <c r="D159" s="17">
        <f t="shared" ref="D159:I160" si="85">D162+D165</f>
        <v>1403000</v>
      </c>
      <c r="E159" s="17">
        <f t="shared" si="85"/>
        <v>150000</v>
      </c>
      <c r="F159" s="17">
        <f t="shared" si="85"/>
        <v>0</v>
      </c>
      <c r="G159" s="17">
        <f t="shared" si="85"/>
        <v>1113000</v>
      </c>
      <c r="H159" s="17">
        <f t="shared" si="85"/>
        <v>230000</v>
      </c>
      <c r="I159" s="17">
        <f>I162+I165</f>
        <v>4000</v>
      </c>
      <c r="J159" s="29"/>
      <c r="K159" s="29"/>
      <c r="L159" s="29"/>
    </row>
    <row r="160" spans="1:12" s="3" customFormat="1" ht="30" customHeight="1" x14ac:dyDescent="0.25">
      <c r="A160" s="15"/>
      <c r="B160" s="24" t="s">
        <v>183</v>
      </c>
      <c r="C160" s="17">
        <f>C163+C166</f>
        <v>0</v>
      </c>
      <c r="D160" s="17">
        <f>D163+D166</f>
        <v>0</v>
      </c>
      <c r="E160" s="17">
        <f t="shared" si="85"/>
        <v>0</v>
      </c>
      <c r="F160" s="17">
        <f t="shared" si="85"/>
        <v>0</v>
      </c>
      <c r="G160" s="17">
        <f t="shared" si="85"/>
        <v>0</v>
      </c>
      <c r="H160" s="17">
        <f t="shared" si="85"/>
        <v>0</v>
      </c>
      <c r="I160" s="17">
        <f t="shared" si="85"/>
        <v>0</v>
      </c>
      <c r="J160" s="29"/>
      <c r="K160" s="29"/>
      <c r="L160" s="29"/>
    </row>
    <row r="161" spans="1:12" s="3" customFormat="1" ht="30" customHeight="1" x14ac:dyDescent="0.25">
      <c r="A161" s="15"/>
      <c r="B161" s="24" t="s">
        <v>184</v>
      </c>
      <c r="C161" s="17">
        <f t="shared" ref="C161:I161" si="86">C159+C160</f>
        <v>2900000</v>
      </c>
      <c r="D161" s="17">
        <f t="shared" si="86"/>
        <v>1403000</v>
      </c>
      <c r="E161" s="17">
        <f t="shared" si="86"/>
        <v>150000</v>
      </c>
      <c r="F161" s="17">
        <f t="shared" si="86"/>
        <v>0</v>
      </c>
      <c r="G161" s="17">
        <f t="shared" si="86"/>
        <v>1113000</v>
      </c>
      <c r="H161" s="17">
        <f t="shared" si="86"/>
        <v>230000</v>
      </c>
      <c r="I161" s="17">
        <f t="shared" si="86"/>
        <v>4000</v>
      </c>
      <c r="J161" s="29"/>
      <c r="K161" s="29"/>
      <c r="L161" s="29"/>
    </row>
    <row r="162" spans="1:12" s="3" customFormat="1" ht="30" customHeight="1" x14ac:dyDescent="0.25">
      <c r="A162" s="7" t="s">
        <v>165</v>
      </c>
      <c r="B162" s="4" t="s">
        <v>57</v>
      </c>
      <c r="C162" s="34">
        <f t="shared" ref="C162:C163" si="87">SUM(D162:I162)</f>
        <v>2862000</v>
      </c>
      <c r="D162" s="18">
        <v>1400000</v>
      </c>
      <c r="E162" s="18">
        <v>150000</v>
      </c>
      <c r="F162" s="18">
        <v>0</v>
      </c>
      <c r="G162" s="18">
        <v>1078000</v>
      </c>
      <c r="H162" s="18">
        <v>230000</v>
      </c>
      <c r="I162" s="18">
        <v>4000</v>
      </c>
      <c r="J162" s="29"/>
      <c r="K162" s="29"/>
      <c r="L162" s="29"/>
    </row>
    <row r="163" spans="1:12" s="3" customFormat="1" ht="30" customHeight="1" x14ac:dyDescent="0.25">
      <c r="A163" s="7"/>
      <c r="B163" s="26" t="s">
        <v>183</v>
      </c>
      <c r="C163" s="34">
        <f t="shared" si="87"/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29"/>
      <c r="K163" s="29"/>
      <c r="L163" s="29"/>
    </row>
    <row r="164" spans="1:12" s="3" customFormat="1" ht="30" customHeight="1" x14ac:dyDescent="0.25">
      <c r="A164" s="7"/>
      <c r="B164" s="26" t="s">
        <v>184</v>
      </c>
      <c r="C164" s="34">
        <f t="shared" ref="C164:I164" si="88">C162+C163</f>
        <v>2862000</v>
      </c>
      <c r="D164" s="18">
        <f t="shared" si="88"/>
        <v>1400000</v>
      </c>
      <c r="E164" s="18">
        <f t="shared" si="88"/>
        <v>150000</v>
      </c>
      <c r="F164" s="18">
        <f t="shared" si="88"/>
        <v>0</v>
      </c>
      <c r="G164" s="18">
        <f t="shared" si="88"/>
        <v>1078000</v>
      </c>
      <c r="H164" s="18">
        <f t="shared" si="88"/>
        <v>230000</v>
      </c>
      <c r="I164" s="18">
        <f t="shared" si="88"/>
        <v>4000</v>
      </c>
      <c r="J164" s="29"/>
      <c r="K164" s="29"/>
      <c r="L164" s="29"/>
    </row>
    <row r="165" spans="1:12" s="3" customFormat="1" ht="30" customHeight="1" x14ac:dyDescent="0.25">
      <c r="A165" s="7" t="s">
        <v>166</v>
      </c>
      <c r="B165" s="4" t="s">
        <v>58</v>
      </c>
      <c r="C165" s="34">
        <f t="shared" ref="C165:C166" si="89">SUM(D165:I165)</f>
        <v>38000</v>
      </c>
      <c r="D165" s="18">
        <v>3000</v>
      </c>
      <c r="E165" s="18">
        <v>0</v>
      </c>
      <c r="F165" s="18">
        <v>0</v>
      </c>
      <c r="G165" s="18">
        <v>35000</v>
      </c>
      <c r="H165" s="18">
        <v>0</v>
      </c>
      <c r="I165" s="18">
        <v>0</v>
      </c>
      <c r="J165" s="29"/>
      <c r="K165" s="29"/>
      <c r="L165" s="29"/>
    </row>
    <row r="166" spans="1:12" s="3" customFormat="1" ht="30" customHeight="1" x14ac:dyDescent="0.25">
      <c r="A166" s="7"/>
      <c r="B166" s="26" t="s">
        <v>183</v>
      </c>
      <c r="C166" s="34">
        <f t="shared" si="89"/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29"/>
      <c r="K166" s="29"/>
      <c r="L166" s="29"/>
    </row>
    <row r="167" spans="1:12" s="3" customFormat="1" ht="30" customHeight="1" x14ac:dyDescent="0.25">
      <c r="A167" s="7"/>
      <c r="B167" s="26" t="s">
        <v>184</v>
      </c>
      <c r="C167" s="34">
        <f t="shared" ref="C167:I167" si="90">C165+C166</f>
        <v>38000</v>
      </c>
      <c r="D167" s="18">
        <f t="shared" si="90"/>
        <v>3000</v>
      </c>
      <c r="E167" s="18">
        <f t="shared" si="90"/>
        <v>0</v>
      </c>
      <c r="F167" s="18">
        <f t="shared" si="90"/>
        <v>0</v>
      </c>
      <c r="G167" s="18">
        <f t="shared" si="90"/>
        <v>35000</v>
      </c>
      <c r="H167" s="18">
        <f t="shared" si="90"/>
        <v>0</v>
      </c>
      <c r="I167" s="18">
        <f t="shared" si="90"/>
        <v>0</v>
      </c>
      <c r="J167" s="29"/>
      <c r="K167" s="29"/>
      <c r="L167" s="29"/>
    </row>
    <row r="168" spans="1:12" s="3" customFormat="1" ht="30" customHeight="1" x14ac:dyDescent="0.25">
      <c r="A168" s="15" t="s">
        <v>113</v>
      </c>
      <c r="B168" s="16" t="s">
        <v>59</v>
      </c>
      <c r="C168" s="17">
        <f>C171+C174+C177+C180</f>
        <v>7214405.4500000002</v>
      </c>
      <c r="D168" s="17">
        <f t="shared" ref="D168:I169" si="91">D171+D174+D177</f>
        <v>0</v>
      </c>
      <c r="E168" s="17">
        <f t="shared" si="91"/>
        <v>0</v>
      </c>
      <c r="F168" s="17">
        <f>F171+F174+F177+F180</f>
        <v>7134405.4500000002</v>
      </c>
      <c r="G168" s="17">
        <f t="shared" si="91"/>
        <v>80000</v>
      </c>
      <c r="H168" s="17">
        <f t="shared" si="91"/>
        <v>0</v>
      </c>
      <c r="I168" s="17">
        <f t="shared" si="91"/>
        <v>0</v>
      </c>
      <c r="J168" s="29"/>
      <c r="K168" s="29"/>
      <c r="L168" s="29"/>
    </row>
    <row r="169" spans="1:12" s="3" customFormat="1" ht="30" customHeight="1" x14ac:dyDescent="0.25">
      <c r="A169" s="15"/>
      <c r="B169" s="24" t="s">
        <v>183</v>
      </c>
      <c r="C169" s="17">
        <f>C172+C175+C178+C181</f>
        <v>0</v>
      </c>
      <c r="D169" s="17">
        <f>D172+D175+D178+D181</f>
        <v>0</v>
      </c>
      <c r="E169" s="17">
        <f t="shared" ref="E169:H169" si="92">E172+E175+E178+E181</f>
        <v>0</v>
      </c>
      <c r="F169" s="17">
        <f>F172+F175+F178+F181</f>
        <v>0</v>
      </c>
      <c r="G169" s="17">
        <f t="shared" si="92"/>
        <v>0</v>
      </c>
      <c r="H169" s="17">
        <f t="shared" si="92"/>
        <v>0</v>
      </c>
      <c r="I169" s="17">
        <f t="shared" si="91"/>
        <v>0</v>
      </c>
      <c r="J169" s="29"/>
      <c r="K169" s="29"/>
      <c r="L169" s="29"/>
    </row>
    <row r="170" spans="1:12" s="3" customFormat="1" ht="30" customHeight="1" x14ac:dyDescent="0.25">
      <c r="A170" s="15"/>
      <c r="B170" s="24" t="s">
        <v>184</v>
      </c>
      <c r="C170" s="17">
        <f>C173+C176+C179+C182</f>
        <v>7214405.4500000002</v>
      </c>
      <c r="D170" s="17">
        <f t="shared" ref="D170:I170" si="93">D168+D169</f>
        <v>0</v>
      </c>
      <c r="E170" s="17">
        <f t="shared" si="93"/>
        <v>0</v>
      </c>
      <c r="F170" s="17">
        <f>F168+F169</f>
        <v>7134405.4500000002</v>
      </c>
      <c r="G170" s="17">
        <f t="shared" si="93"/>
        <v>80000</v>
      </c>
      <c r="H170" s="17">
        <f t="shared" si="93"/>
        <v>0</v>
      </c>
      <c r="I170" s="17">
        <f t="shared" si="93"/>
        <v>0</v>
      </c>
      <c r="J170" s="29"/>
      <c r="K170" s="29"/>
      <c r="L170" s="29"/>
    </row>
    <row r="171" spans="1:12" s="3" customFormat="1" ht="30" customHeight="1" x14ac:dyDescent="0.25">
      <c r="A171" s="7" t="s">
        <v>167</v>
      </c>
      <c r="B171" s="4" t="s">
        <v>60</v>
      </c>
      <c r="C171" s="34">
        <f t="shared" ref="C171:C172" si="94">SUM(D171:I171)</f>
        <v>50000</v>
      </c>
      <c r="D171" s="18">
        <v>0</v>
      </c>
      <c r="E171" s="18">
        <v>0</v>
      </c>
      <c r="F171" s="18">
        <v>0</v>
      </c>
      <c r="G171" s="18">
        <v>50000</v>
      </c>
      <c r="H171" s="18">
        <v>0</v>
      </c>
      <c r="I171" s="18">
        <v>0</v>
      </c>
      <c r="J171" s="29"/>
      <c r="K171" s="29"/>
      <c r="L171" s="29"/>
    </row>
    <row r="172" spans="1:12" s="3" customFormat="1" ht="30" customHeight="1" x14ac:dyDescent="0.25">
      <c r="A172" s="7"/>
      <c r="B172" s="26" t="s">
        <v>183</v>
      </c>
      <c r="C172" s="34">
        <f t="shared" si="94"/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29"/>
      <c r="K172" s="29"/>
      <c r="L172" s="29"/>
    </row>
    <row r="173" spans="1:12" s="3" customFormat="1" ht="30" customHeight="1" x14ac:dyDescent="0.25">
      <c r="A173" s="7"/>
      <c r="B173" s="26" t="s">
        <v>184</v>
      </c>
      <c r="C173" s="34">
        <f t="shared" ref="C173:I173" si="95">C171+C172</f>
        <v>50000</v>
      </c>
      <c r="D173" s="18">
        <f t="shared" si="95"/>
        <v>0</v>
      </c>
      <c r="E173" s="18">
        <f t="shared" si="95"/>
        <v>0</v>
      </c>
      <c r="F173" s="18">
        <f t="shared" si="95"/>
        <v>0</v>
      </c>
      <c r="G173" s="18">
        <f t="shared" si="95"/>
        <v>50000</v>
      </c>
      <c r="H173" s="18">
        <f t="shared" si="95"/>
        <v>0</v>
      </c>
      <c r="I173" s="18">
        <f t="shared" si="95"/>
        <v>0</v>
      </c>
      <c r="J173" s="29"/>
      <c r="K173" s="29"/>
      <c r="L173" s="29"/>
    </row>
    <row r="174" spans="1:12" s="3" customFormat="1" ht="30" customHeight="1" x14ac:dyDescent="0.25">
      <c r="A174" s="7" t="s">
        <v>168</v>
      </c>
      <c r="B174" s="4" t="s">
        <v>61</v>
      </c>
      <c r="C174" s="34">
        <f t="shared" ref="C174:C175" si="96">SUM(D174:I174)</f>
        <v>6854405.4500000002</v>
      </c>
      <c r="D174" s="18">
        <v>0</v>
      </c>
      <c r="E174" s="18">
        <v>0</v>
      </c>
      <c r="F174" s="18">
        <v>6854405.4500000002</v>
      </c>
      <c r="G174" s="18">
        <v>0</v>
      </c>
      <c r="H174" s="18">
        <v>0</v>
      </c>
      <c r="I174" s="18">
        <v>0</v>
      </c>
      <c r="J174" s="29"/>
      <c r="K174" s="29"/>
      <c r="L174" s="29"/>
    </row>
    <row r="175" spans="1:12" s="3" customFormat="1" ht="30" customHeight="1" x14ac:dyDescent="0.25">
      <c r="A175" s="7"/>
      <c r="B175" s="26" t="s">
        <v>183</v>
      </c>
      <c r="C175" s="34">
        <f t="shared" si="96"/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29"/>
      <c r="K175" s="29"/>
      <c r="L175" s="29"/>
    </row>
    <row r="176" spans="1:12" s="3" customFormat="1" ht="30" customHeight="1" x14ac:dyDescent="0.25">
      <c r="A176" s="7"/>
      <c r="B176" s="26" t="s">
        <v>184</v>
      </c>
      <c r="C176" s="34">
        <f>SUM(C174:C175)</f>
        <v>6854405.4500000002</v>
      </c>
      <c r="D176" s="18">
        <f t="shared" ref="D176:I176" si="97">SUM(D174:D175)</f>
        <v>0</v>
      </c>
      <c r="E176" s="18">
        <f t="shared" si="97"/>
        <v>0</v>
      </c>
      <c r="F176" s="18">
        <f t="shared" si="97"/>
        <v>6854405.4500000002</v>
      </c>
      <c r="G176" s="18">
        <f t="shared" si="97"/>
        <v>0</v>
      </c>
      <c r="H176" s="18">
        <f t="shared" si="97"/>
        <v>0</v>
      </c>
      <c r="I176" s="18">
        <f t="shared" si="97"/>
        <v>0</v>
      </c>
      <c r="J176" s="29"/>
      <c r="K176" s="29"/>
      <c r="L176" s="29"/>
    </row>
    <row r="177" spans="1:12" s="3" customFormat="1" ht="30" customHeight="1" x14ac:dyDescent="0.25">
      <c r="A177" s="7" t="s">
        <v>169</v>
      </c>
      <c r="B177" s="4" t="s">
        <v>62</v>
      </c>
      <c r="C177" s="34">
        <f t="shared" ref="C177:C178" si="98">SUM(D177:I177)</f>
        <v>30000</v>
      </c>
      <c r="D177" s="18">
        <v>0</v>
      </c>
      <c r="E177" s="18">
        <v>0</v>
      </c>
      <c r="F177" s="18">
        <v>0</v>
      </c>
      <c r="G177" s="18">
        <v>30000</v>
      </c>
      <c r="H177" s="18">
        <v>0</v>
      </c>
      <c r="I177" s="18">
        <v>0</v>
      </c>
      <c r="J177" s="29"/>
      <c r="K177" s="29"/>
      <c r="L177" s="29"/>
    </row>
    <row r="178" spans="1:12" s="3" customFormat="1" ht="30" customHeight="1" x14ac:dyDescent="0.25">
      <c r="A178" s="7"/>
      <c r="B178" s="26" t="s">
        <v>183</v>
      </c>
      <c r="C178" s="34">
        <f t="shared" si="98"/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29"/>
      <c r="K178" s="29"/>
      <c r="L178" s="29"/>
    </row>
    <row r="179" spans="1:12" s="3" customFormat="1" ht="30" customHeight="1" x14ac:dyDescent="0.25">
      <c r="A179" s="7"/>
      <c r="B179" s="26" t="s">
        <v>184</v>
      </c>
      <c r="C179" s="34">
        <f t="shared" ref="C179:I179" si="99">C177+C178</f>
        <v>30000</v>
      </c>
      <c r="D179" s="18">
        <f t="shared" si="99"/>
        <v>0</v>
      </c>
      <c r="E179" s="18">
        <f t="shared" si="99"/>
        <v>0</v>
      </c>
      <c r="F179" s="18">
        <f t="shared" si="99"/>
        <v>0</v>
      </c>
      <c r="G179" s="18">
        <f t="shared" si="99"/>
        <v>30000</v>
      </c>
      <c r="H179" s="18">
        <f t="shared" si="99"/>
        <v>0</v>
      </c>
      <c r="I179" s="18">
        <f t="shared" si="99"/>
        <v>0</v>
      </c>
      <c r="J179" s="29"/>
      <c r="K179" s="29"/>
      <c r="L179" s="29"/>
    </row>
    <row r="180" spans="1:12" s="3" customFormat="1" ht="30" customHeight="1" x14ac:dyDescent="0.25">
      <c r="A180" s="7" t="s">
        <v>186</v>
      </c>
      <c r="B180" s="4" t="s">
        <v>187</v>
      </c>
      <c r="C180" s="34">
        <f t="shared" ref="C180:C181" si="100">SUM(D180:I180)</f>
        <v>280000</v>
      </c>
      <c r="D180" s="18">
        <v>0</v>
      </c>
      <c r="E180" s="18">
        <v>0</v>
      </c>
      <c r="F180" s="18">
        <v>280000</v>
      </c>
      <c r="G180" s="18">
        <v>0</v>
      </c>
      <c r="H180" s="18">
        <v>0</v>
      </c>
      <c r="I180" s="18">
        <v>0</v>
      </c>
      <c r="J180" s="29"/>
      <c r="K180" s="29"/>
      <c r="L180" s="29"/>
    </row>
    <row r="181" spans="1:12" s="3" customFormat="1" ht="30" customHeight="1" x14ac:dyDescent="0.25">
      <c r="A181" s="7"/>
      <c r="B181" s="26" t="s">
        <v>183</v>
      </c>
      <c r="C181" s="34">
        <f t="shared" si="100"/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9"/>
      <c r="K181" s="29"/>
      <c r="L181" s="29"/>
    </row>
    <row r="182" spans="1:12" s="3" customFormat="1" ht="30" customHeight="1" x14ac:dyDescent="0.25">
      <c r="A182" s="7"/>
      <c r="B182" s="26" t="s">
        <v>184</v>
      </c>
      <c r="C182" s="34">
        <f t="shared" ref="C182:I182" si="101">C180+C181</f>
        <v>280000</v>
      </c>
      <c r="D182" s="18">
        <f t="shared" si="101"/>
        <v>0</v>
      </c>
      <c r="E182" s="18">
        <f t="shared" si="101"/>
        <v>0</v>
      </c>
      <c r="F182" s="18">
        <f t="shared" si="101"/>
        <v>280000</v>
      </c>
      <c r="G182" s="18">
        <f t="shared" si="101"/>
        <v>0</v>
      </c>
      <c r="H182" s="18">
        <f t="shared" si="101"/>
        <v>0</v>
      </c>
      <c r="I182" s="18">
        <f t="shared" si="101"/>
        <v>0</v>
      </c>
      <c r="J182" s="29"/>
      <c r="K182" s="29"/>
      <c r="L182" s="29"/>
    </row>
    <row r="183" spans="1:12" s="3" customFormat="1" ht="30" customHeight="1" x14ac:dyDescent="0.25">
      <c r="A183" s="15" t="s">
        <v>114</v>
      </c>
      <c r="B183" s="16" t="s">
        <v>63</v>
      </c>
      <c r="C183" s="17">
        <f>C186+C189+C192</f>
        <v>127000</v>
      </c>
      <c r="D183" s="17">
        <f t="shared" ref="D183:I184" si="102">D186+D189+D192</f>
        <v>20000</v>
      </c>
      <c r="E183" s="17">
        <f t="shared" si="102"/>
        <v>0</v>
      </c>
      <c r="F183" s="17">
        <f t="shared" si="102"/>
        <v>15000</v>
      </c>
      <c r="G183" s="17">
        <f t="shared" si="102"/>
        <v>0</v>
      </c>
      <c r="H183" s="17">
        <f t="shared" si="102"/>
        <v>0</v>
      </c>
      <c r="I183" s="17">
        <f t="shared" si="102"/>
        <v>92000</v>
      </c>
      <c r="J183" s="29"/>
      <c r="K183" s="29"/>
      <c r="L183" s="29"/>
    </row>
    <row r="184" spans="1:12" s="3" customFormat="1" ht="30" customHeight="1" x14ac:dyDescent="0.25">
      <c r="A184" s="15"/>
      <c r="B184" s="24" t="s">
        <v>183</v>
      </c>
      <c r="C184" s="17">
        <f>C187+C190+C193</f>
        <v>0</v>
      </c>
      <c r="D184" s="17">
        <f>D187+D190+D193</f>
        <v>0</v>
      </c>
      <c r="E184" s="17">
        <f t="shared" si="102"/>
        <v>0</v>
      </c>
      <c r="F184" s="17">
        <f t="shared" si="102"/>
        <v>0</v>
      </c>
      <c r="G184" s="17">
        <f t="shared" si="102"/>
        <v>0</v>
      </c>
      <c r="H184" s="17">
        <f t="shared" si="102"/>
        <v>0</v>
      </c>
      <c r="I184" s="17">
        <f t="shared" si="102"/>
        <v>0</v>
      </c>
      <c r="J184" s="29"/>
      <c r="K184" s="29"/>
      <c r="L184" s="29"/>
    </row>
    <row r="185" spans="1:12" s="3" customFormat="1" ht="30" customHeight="1" x14ac:dyDescent="0.25">
      <c r="A185" s="15"/>
      <c r="B185" s="24" t="s">
        <v>184</v>
      </c>
      <c r="C185" s="17">
        <f t="shared" ref="C185:I185" si="103">C183+C184</f>
        <v>127000</v>
      </c>
      <c r="D185" s="17">
        <f t="shared" si="103"/>
        <v>20000</v>
      </c>
      <c r="E185" s="17">
        <f t="shared" si="103"/>
        <v>0</v>
      </c>
      <c r="F185" s="17">
        <f t="shared" si="103"/>
        <v>15000</v>
      </c>
      <c r="G185" s="17">
        <f t="shared" si="103"/>
        <v>0</v>
      </c>
      <c r="H185" s="17">
        <f t="shared" si="103"/>
        <v>0</v>
      </c>
      <c r="I185" s="17">
        <f t="shared" si="103"/>
        <v>92000</v>
      </c>
      <c r="J185" s="29"/>
      <c r="K185" s="29"/>
      <c r="L185" s="29"/>
    </row>
    <row r="186" spans="1:12" s="3" customFormat="1" ht="30" customHeight="1" x14ac:dyDescent="0.25">
      <c r="A186" s="7" t="s">
        <v>170</v>
      </c>
      <c r="B186" s="4" t="s">
        <v>64</v>
      </c>
      <c r="C186" s="34">
        <f t="shared" ref="C186:C187" si="104">SUM(D186:I186)</f>
        <v>35000</v>
      </c>
      <c r="D186" s="18">
        <v>20000</v>
      </c>
      <c r="E186" s="18">
        <v>0</v>
      </c>
      <c r="F186" s="18">
        <v>15000</v>
      </c>
      <c r="G186" s="18">
        <v>0</v>
      </c>
      <c r="H186" s="18">
        <v>0</v>
      </c>
      <c r="I186" s="18">
        <v>0</v>
      </c>
      <c r="J186" s="29"/>
      <c r="K186" s="29"/>
      <c r="L186" s="29"/>
    </row>
    <row r="187" spans="1:12" s="3" customFormat="1" ht="30" customHeight="1" x14ac:dyDescent="0.25">
      <c r="A187" s="7"/>
      <c r="B187" s="26" t="s">
        <v>183</v>
      </c>
      <c r="C187" s="34">
        <f t="shared" si="104"/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/>
      <c r="K187" s="29"/>
      <c r="L187" s="29"/>
    </row>
    <row r="188" spans="1:12" s="3" customFormat="1" ht="30" customHeight="1" x14ac:dyDescent="0.25">
      <c r="A188" s="7"/>
      <c r="B188" s="26" t="s">
        <v>184</v>
      </c>
      <c r="C188" s="34">
        <f t="shared" ref="C188:I188" si="105">C186+C187</f>
        <v>35000</v>
      </c>
      <c r="D188" s="18">
        <f t="shared" si="105"/>
        <v>20000</v>
      </c>
      <c r="E188" s="18">
        <f t="shared" si="105"/>
        <v>0</v>
      </c>
      <c r="F188" s="18">
        <f t="shared" si="105"/>
        <v>15000</v>
      </c>
      <c r="G188" s="18">
        <f t="shared" si="105"/>
        <v>0</v>
      </c>
      <c r="H188" s="18">
        <f t="shared" si="105"/>
        <v>0</v>
      </c>
      <c r="I188" s="18">
        <f t="shared" si="105"/>
        <v>0</v>
      </c>
      <c r="J188" s="29"/>
      <c r="K188" s="29"/>
      <c r="L188" s="29"/>
    </row>
    <row r="189" spans="1:12" s="3" customFormat="1" ht="30" customHeight="1" x14ac:dyDescent="0.25">
      <c r="A189" s="7" t="s">
        <v>171</v>
      </c>
      <c r="B189" s="4" t="s">
        <v>65</v>
      </c>
      <c r="C189" s="34">
        <f t="shared" ref="C189:C190" si="106">SUM(D189:I189)</f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/>
      <c r="K189" s="29"/>
      <c r="L189" s="29"/>
    </row>
    <row r="190" spans="1:12" s="3" customFormat="1" ht="30" customHeight="1" x14ac:dyDescent="0.25">
      <c r="A190" s="7"/>
      <c r="B190" s="26" t="s">
        <v>183</v>
      </c>
      <c r="C190" s="34">
        <f t="shared" si="106"/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/>
      <c r="K190" s="29"/>
      <c r="L190" s="29"/>
    </row>
    <row r="191" spans="1:12" s="3" customFormat="1" ht="30" customHeight="1" x14ac:dyDescent="0.25">
      <c r="A191" s="7"/>
      <c r="B191" s="26" t="s">
        <v>184</v>
      </c>
      <c r="C191" s="34">
        <f t="shared" ref="C191:I191" si="107">C189+C190</f>
        <v>0</v>
      </c>
      <c r="D191" s="18">
        <f t="shared" si="107"/>
        <v>0</v>
      </c>
      <c r="E191" s="18">
        <f t="shared" si="107"/>
        <v>0</v>
      </c>
      <c r="F191" s="18">
        <f t="shared" si="107"/>
        <v>0</v>
      </c>
      <c r="G191" s="18">
        <f t="shared" si="107"/>
        <v>0</v>
      </c>
      <c r="H191" s="18">
        <f t="shared" si="107"/>
        <v>0</v>
      </c>
      <c r="I191" s="18">
        <f t="shared" si="107"/>
        <v>0</v>
      </c>
      <c r="J191" s="29"/>
      <c r="K191" s="29"/>
      <c r="L191" s="29"/>
    </row>
    <row r="192" spans="1:12" s="3" customFormat="1" ht="30" customHeight="1" x14ac:dyDescent="0.25">
      <c r="A192" s="7" t="s">
        <v>172</v>
      </c>
      <c r="B192" s="4" t="s">
        <v>66</v>
      </c>
      <c r="C192" s="34">
        <f t="shared" ref="C192:C193" si="108">SUM(D192:I192)</f>
        <v>92000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92000</v>
      </c>
      <c r="J192" s="29"/>
      <c r="K192" s="29"/>
      <c r="L192" s="29"/>
    </row>
    <row r="193" spans="1:12" s="3" customFormat="1" ht="30" customHeight="1" x14ac:dyDescent="0.25">
      <c r="A193" s="7"/>
      <c r="B193" s="26" t="s">
        <v>183</v>
      </c>
      <c r="C193" s="34">
        <f t="shared" si="108"/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29"/>
      <c r="K193" s="29"/>
      <c r="L193" s="29"/>
    </row>
    <row r="194" spans="1:12" s="3" customFormat="1" ht="30" customHeight="1" x14ac:dyDescent="0.25">
      <c r="A194" s="7"/>
      <c r="B194" s="26" t="s">
        <v>184</v>
      </c>
      <c r="C194" s="34">
        <f t="shared" ref="C194:I194" si="109">C192+C193</f>
        <v>92000</v>
      </c>
      <c r="D194" s="18">
        <f t="shared" si="109"/>
        <v>0</v>
      </c>
      <c r="E194" s="18">
        <f t="shared" si="109"/>
        <v>0</v>
      </c>
      <c r="F194" s="18">
        <f t="shared" si="109"/>
        <v>0</v>
      </c>
      <c r="G194" s="18">
        <f t="shared" si="109"/>
        <v>0</v>
      </c>
      <c r="H194" s="18">
        <f t="shared" si="109"/>
        <v>0</v>
      </c>
      <c r="I194" s="18">
        <f t="shared" si="109"/>
        <v>92000</v>
      </c>
      <c r="J194" s="29"/>
      <c r="K194" s="29"/>
      <c r="L194" s="29"/>
    </row>
    <row r="195" spans="1:12" s="3" customFormat="1" ht="30" customHeight="1" x14ac:dyDescent="0.25">
      <c r="A195" s="21"/>
      <c r="B195" s="5" t="s">
        <v>67</v>
      </c>
      <c r="C195" s="6">
        <f>C57+C66+C117+C129+C144+C159+C168+C183</f>
        <v>18609674.600000001</v>
      </c>
      <c r="D195" s="6">
        <f>D57+D66+D117+D4+D129+D144+D159+D168+D183</f>
        <v>5194590.55</v>
      </c>
      <c r="E195" s="6">
        <f>E57+E66+E117+E4+E129+E144+E159+E168+E183</f>
        <v>1380810</v>
      </c>
      <c r="F195" s="6">
        <f>F57+F66+F117+F129+F144+F159+F168+F183</f>
        <v>7251215.4500000002</v>
      </c>
      <c r="G195" s="6">
        <f>G57+G66+G117+G4+G129+G144+G159+G168+G183</f>
        <v>1947710</v>
      </c>
      <c r="H195" s="6">
        <f>H57+H66+H117+H4+H129+H144+H159+H168+H183</f>
        <v>571705</v>
      </c>
      <c r="I195" s="6">
        <f>I57+I66+I117+I4+I129+I144+I159+I168+I183</f>
        <v>2263643.6</v>
      </c>
      <c r="J195" s="33"/>
      <c r="K195" s="29"/>
      <c r="L195" s="29"/>
    </row>
    <row r="196" spans="1:12" s="3" customFormat="1" ht="30" customHeight="1" x14ac:dyDescent="0.25">
      <c r="A196" s="21"/>
      <c r="B196" s="25" t="s">
        <v>183</v>
      </c>
      <c r="C196" s="6">
        <f>C58+C67+C118+C130+C145+C160+C169+C184</f>
        <v>0</v>
      </c>
      <c r="D196" s="6">
        <f>D58+D67+D118+D130+D145+D160+D169+D184</f>
        <v>29280</v>
      </c>
      <c r="E196" s="6">
        <f>E58+E67+E118+E130+E145+E160+E169+E184</f>
        <v>0</v>
      </c>
      <c r="F196" s="6">
        <f>F58+F67+F118+F130+F145+F160+F169+F184</f>
        <v>0</v>
      </c>
      <c r="G196" s="6">
        <f>G58+G67+G118+G130+G145+G160+G169+G184</f>
        <v>0</v>
      </c>
      <c r="H196" s="6">
        <f>H58+H67+H118+H130+H145+H160+H169+H184</f>
        <v>-30000</v>
      </c>
      <c r="I196" s="6">
        <f>I58+I67+I118+I130+I145+I160+I169+I184</f>
        <v>720</v>
      </c>
      <c r="J196" s="33"/>
      <c r="K196" s="29"/>
      <c r="L196" s="29"/>
    </row>
    <row r="197" spans="1:12" s="3" customFormat="1" ht="30" customHeight="1" x14ac:dyDescent="0.25">
      <c r="A197" s="21"/>
      <c r="B197" s="25" t="s">
        <v>184</v>
      </c>
      <c r="C197" s="6">
        <f>C195+C196</f>
        <v>18609674.600000001</v>
      </c>
      <c r="D197" s="6">
        <f t="shared" ref="D197:I197" si="110">D195+D196</f>
        <v>5223870.55</v>
      </c>
      <c r="E197" s="6">
        <f t="shared" si="110"/>
        <v>1380810</v>
      </c>
      <c r="F197" s="6">
        <f t="shared" si="110"/>
        <v>7251215.4500000002</v>
      </c>
      <c r="G197" s="6">
        <f t="shared" si="110"/>
        <v>1947710</v>
      </c>
      <c r="H197" s="6">
        <f t="shared" si="110"/>
        <v>541705</v>
      </c>
      <c r="I197" s="6">
        <f t="shared" si="110"/>
        <v>2264363.6</v>
      </c>
      <c r="J197" s="33"/>
      <c r="K197" s="33"/>
      <c r="L197" s="29"/>
    </row>
    <row r="198" spans="1:12" s="3" customFormat="1" ht="9.9499999999999993" customHeight="1" x14ac:dyDescent="0.25">
      <c r="A198" s="22"/>
      <c r="B198" s="9"/>
      <c r="C198" s="10"/>
      <c r="D198" s="10"/>
      <c r="E198" s="10"/>
      <c r="F198" s="10"/>
      <c r="G198" s="10"/>
      <c r="H198" s="10"/>
      <c r="I198" s="10"/>
      <c r="J198" s="29"/>
      <c r="K198" s="29"/>
      <c r="L198" s="29"/>
    </row>
    <row r="199" spans="1:12" s="3" customFormat="1" ht="30" customHeight="1" x14ac:dyDescent="0.25">
      <c r="A199" s="21"/>
      <c r="B199" s="5" t="s">
        <v>68</v>
      </c>
      <c r="C199" s="6">
        <f t="shared" ref="C199:I200" si="111">C52-C195</f>
        <v>463000</v>
      </c>
      <c r="D199" s="6">
        <f t="shared" si="111"/>
        <v>168000</v>
      </c>
      <c r="E199" s="6">
        <f t="shared" si="111"/>
        <v>5000</v>
      </c>
      <c r="F199" s="6">
        <f t="shared" si="111"/>
        <v>30000</v>
      </c>
      <c r="G199" s="6">
        <f t="shared" si="111"/>
        <v>60000</v>
      </c>
      <c r="H199" s="6">
        <f t="shared" si="111"/>
        <v>40000</v>
      </c>
      <c r="I199" s="6">
        <f t="shared" si="111"/>
        <v>160000</v>
      </c>
      <c r="J199" s="29"/>
      <c r="K199" s="29"/>
      <c r="L199" s="29"/>
    </row>
    <row r="200" spans="1:12" s="3" customFormat="1" ht="30" customHeight="1" x14ac:dyDescent="0.25">
      <c r="A200" s="21"/>
      <c r="B200" s="25" t="s">
        <v>183</v>
      </c>
      <c r="C200" s="6">
        <f t="shared" si="111"/>
        <v>0</v>
      </c>
      <c r="D200" s="6">
        <f t="shared" si="111"/>
        <v>0</v>
      </c>
      <c r="E200" s="6">
        <f t="shared" si="111"/>
        <v>0</v>
      </c>
      <c r="F200" s="6">
        <f t="shared" si="111"/>
        <v>0</v>
      </c>
      <c r="G200" s="6">
        <f t="shared" si="111"/>
        <v>0</v>
      </c>
      <c r="H200" s="6">
        <f t="shared" si="111"/>
        <v>0</v>
      </c>
      <c r="I200" s="6">
        <f t="shared" si="111"/>
        <v>0</v>
      </c>
      <c r="J200" s="29"/>
      <c r="K200" s="29"/>
      <c r="L200" s="29"/>
    </row>
    <row r="201" spans="1:12" s="3" customFormat="1" ht="30" customHeight="1" x14ac:dyDescent="0.25">
      <c r="A201" s="21"/>
      <c r="B201" s="25" t="s">
        <v>184</v>
      </c>
      <c r="C201" s="6">
        <f>C199+C200</f>
        <v>463000</v>
      </c>
      <c r="D201" s="6">
        <f t="shared" ref="D201:I201" si="112">D199+D200</f>
        <v>168000</v>
      </c>
      <c r="E201" s="6">
        <f t="shared" si="112"/>
        <v>5000</v>
      </c>
      <c r="F201" s="6">
        <f t="shared" si="112"/>
        <v>30000</v>
      </c>
      <c r="G201" s="6">
        <f t="shared" si="112"/>
        <v>60000</v>
      </c>
      <c r="H201" s="6">
        <f t="shared" si="112"/>
        <v>40000</v>
      </c>
      <c r="I201" s="6">
        <f t="shared" si="112"/>
        <v>160000</v>
      </c>
      <c r="J201" s="29"/>
      <c r="K201" s="29"/>
      <c r="L201" s="29"/>
    </row>
    <row r="202" spans="1:12" s="3" customFormat="1" ht="9.9499999999999993" customHeight="1" x14ac:dyDescent="0.25">
      <c r="A202" s="22"/>
      <c r="B202" s="9"/>
      <c r="C202" s="10"/>
      <c r="D202" s="10"/>
      <c r="E202" s="10"/>
      <c r="F202" s="10"/>
      <c r="G202" s="10"/>
      <c r="H202" s="10"/>
      <c r="I202" s="10"/>
      <c r="J202" s="29"/>
      <c r="K202" s="29"/>
      <c r="L202" s="29"/>
    </row>
    <row r="203" spans="1:12" s="3" customFormat="1" ht="30" customHeight="1" x14ac:dyDescent="0.25">
      <c r="A203" s="5" t="s">
        <v>24</v>
      </c>
      <c r="B203" s="5" t="s">
        <v>69</v>
      </c>
      <c r="C203" s="6"/>
      <c r="D203" s="6"/>
      <c r="E203" s="6"/>
      <c r="F203" s="6"/>
      <c r="G203" s="6"/>
      <c r="H203" s="6"/>
      <c r="I203" s="6"/>
      <c r="J203" s="29"/>
      <c r="K203" s="29"/>
      <c r="L203" s="29"/>
    </row>
    <row r="204" spans="1:12" s="3" customFormat="1" ht="30" customHeight="1" x14ac:dyDescent="0.25">
      <c r="A204" s="15" t="s">
        <v>117</v>
      </c>
      <c r="B204" s="16" t="s">
        <v>70</v>
      </c>
      <c r="C204" s="17">
        <f>SUM(C207)</f>
        <v>7000</v>
      </c>
      <c r="D204" s="17">
        <f t="shared" ref="D204:I204" si="113">SUM(D207)</f>
        <v>2000</v>
      </c>
      <c r="E204" s="17">
        <f t="shared" si="113"/>
        <v>0</v>
      </c>
      <c r="F204" s="17">
        <f t="shared" si="113"/>
        <v>5000</v>
      </c>
      <c r="G204" s="17">
        <f t="shared" si="113"/>
        <v>0</v>
      </c>
      <c r="H204" s="17">
        <f t="shared" si="113"/>
        <v>0</v>
      </c>
      <c r="I204" s="17">
        <f t="shared" si="113"/>
        <v>0</v>
      </c>
      <c r="J204" s="29"/>
      <c r="K204" s="29"/>
      <c r="L204" s="29"/>
    </row>
    <row r="205" spans="1:12" s="3" customFormat="1" ht="30" customHeight="1" x14ac:dyDescent="0.25">
      <c r="A205" s="15"/>
      <c r="B205" s="24" t="s">
        <v>183</v>
      </c>
      <c r="C205" s="17">
        <f>C208</f>
        <v>0</v>
      </c>
      <c r="D205" s="17">
        <f t="shared" ref="D205:I205" si="114">D208</f>
        <v>0</v>
      </c>
      <c r="E205" s="17">
        <f t="shared" si="114"/>
        <v>0</v>
      </c>
      <c r="F205" s="17">
        <f t="shared" si="114"/>
        <v>0</v>
      </c>
      <c r="G205" s="17">
        <f t="shared" si="114"/>
        <v>0</v>
      </c>
      <c r="H205" s="17">
        <f t="shared" si="114"/>
        <v>0</v>
      </c>
      <c r="I205" s="17">
        <f t="shared" si="114"/>
        <v>0</v>
      </c>
      <c r="J205" s="29"/>
      <c r="K205" s="29"/>
      <c r="L205" s="29"/>
    </row>
    <row r="206" spans="1:12" s="3" customFormat="1" ht="30" customHeight="1" x14ac:dyDescent="0.25">
      <c r="A206" s="15"/>
      <c r="B206" s="24" t="s">
        <v>184</v>
      </c>
      <c r="C206" s="17">
        <f>C204+C205</f>
        <v>7000</v>
      </c>
      <c r="D206" s="17">
        <f t="shared" ref="D206:I206" si="115">D204+D205</f>
        <v>2000</v>
      </c>
      <c r="E206" s="17">
        <f t="shared" si="115"/>
        <v>0</v>
      </c>
      <c r="F206" s="17">
        <f t="shared" si="115"/>
        <v>5000</v>
      </c>
      <c r="G206" s="17">
        <f t="shared" si="115"/>
        <v>0</v>
      </c>
      <c r="H206" s="17">
        <f t="shared" si="115"/>
        <v>0</v>
      </c>
      <c r="I206" s="17">
        <f t="shared" si="115"/>
        <v>0</v>
      </c>
      <c r="J206" s="29"/>
      <c r="K206" s="29"/>
      <c r="L206" s="29"/>
    </row>
    <row r="207" spans="1:12" s="3" customFormat="1" ht="30" customHeight="1" x14ac:dyDescent="0.25">
      <c r="A207" s="7" t="s">
        <v>131</v>
      </c>
      <c r="B207" s="4" t="s">
        <v>71</v>
      </c>
      <c r="C207" s="34">
        <f t="shared" ref="C207:C208" si="116">SUM(D207:I207)</f>
        <v>7000</v>
      </c>
      <c r="D207" s="18">
        <v>2000</v>
      </c>
      <c r="E207" s="18">
        <v>0</v>
      </c>
      <c r="F207" s="18">
        <v>5000</v>
      </c>
      <c r="G207" s="18">
        <v>0</v>
      </c>
      <c r="H207" s="18">
        <v>0</v>
      </c>
      <c r="I207" s="18">
        <v>0</v>
      </c>
      <c r="J207" s="29"/>
      <c r="K207" s="29"/>
      <c r="L207" s="29"/>
    </row>
    <row r="208" spans="1:12" s="3" customFormat="1" ht="30" customHeight="1" x14ac:dyDescent="0.25">
      <c r="A208" s="7"/>
      <c r="B208" s="26" t="s">
        <v>183</v>
      </c>
      <c r="C208" s="34">
        <f t="shared" si="116"/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/>
      <c r="K208" s="29"/>
      <c r="L208" s="29"/>
    </row>
    <row r="209" spans="1:12" s="3" customFormat="1" ht="30" customHeight="1" x14ac:dyDescent="0.25">
      <c r="A209" s="7"/>
      <c r="B209" s="26" t="s">
        <v>184</v>
      </c>
      <c r="C209" s="34">
        <f t="shared" ref="C209:I209" si="117">C207+C208</f>
        <v>7000</v>
      </c>
      <c r="D209" s="18">
        <f t="shared" si="117"/>
        <v>2000</v>
      </c>
      <c r="E209" s="18">
        <f t="shared" si="117"/>
        <v>0</v>
      </c>
      <c r="F209" s="18">
        <f t="shared" si="117"/>
        <v>5000</v>
      </c>
      <c r="G209" s="18">
        <f t="shared" si="117"/>
        <v>0</v>
      </c>
      <c r="H209" s="18">
        <f t="shared" si="117"/>
        <v>0</v>
      </c>
      <c r="I209" s="18">
        <f t="shared" si="117"/>
        <v>0</v>
      </c>
      <c r="J209" s="29"/>
      <c r="K209" s="29"/>
      <c r="L209" s="29"/>
    </row>
    <row r="210" spans="1:12" s="3" customFormat="1" ht="30" customHeight="1" x14ac:dyDescent="0.25">
      <c r="A210" s="15" t="s">
        <v>115</v>
      </c>
      <c r="B210" s="16" t="s">
        <v>72</v>
      </c>
      <c r="C210" s="17">
        <f>C213+C216+C219</f>
        <v>20000</v>
      </c>
      <c r="D210" s="17">
        <f t="shared" ref="D210:I211" si="118">D213+D216+D219</f>
        <v>0</v>
      </c>
      <c r="E210" s="17">
        <f t="shared" si="118"/>
        <v>0</v>
      </c>
      <c r="F210" s="17">
        <f t="shared" si="118"/>
        <v>0</v>
      </c>
      <c r="G210" s="17">
        <f t="shared" si="118"/>
        <v>0</v>
      </c>
      <c r="H210" s="17">
        <f t="shared" si="118"/>
        <v>0</v>
      </c>
      <c r="I210" s="17">
        <f t="shared" si="118"/>
        <v>20000</v>
      </c>
      <c r="J210" s="29"/>
      <c r="K210" s="29"/>
      <c r="L210" s="29"/>
    </row>
    <row r="211" spans="1:12" s="3" customFormat="1" ht="30" customHeight="1" x14ac:dyDescent="0.25">
      <c r="A211" s="15"/>
      <c r="B211" s="24" t="s">
        <v>183</v>
      </c>
      <c r="C211" s="17">
        <f>C214+C217+C220</f>
        <v>0</v>
      </c>
      <c r="D211" s="17">
        <f t="shared" si="118"/>
        <v>0</v>
      </c>
      <c r="E211" s="17">
        <f t="shared" si="118"/>
        <v>0</v>
      </c>
      <c r="F211" s="17">
        <f t="shared" si="118"/>
        <v>0</v>
      </c>
      <c r="G211" s="17">
        <f t="shared" si="118"/>
        <v>0</v>
      </c>
      <c r="H211" s="17">
        <f t="shared" si="118"/>
        <v>0</v>
      </c>
      <c r="I211" s="17">
        <f t="shared" si="118"/>
        <v>0</v>
      </c>
      <c r="J211" s="29"/>
      <c r="K211" s="29"/>
      <c r="L211" s="29"/>
    </row>
    <row r="212" spans="1:12" s="3" customFormat="1" ht="30" customHeight="1" x14ac:dyDescent="0.25">
      <c r="A212" s="15"/>
      <c r="B212" s="24" t="s">
        <v>184</v>
      </c>
      <c r="C212" s="17">
        <f t="shared" ref="C212:I212" si="119">C210+C211</f>
        <v>20000</v>
      </c>
      <c r="D212" s="17">
        <f t="shared" si="119"/>
        <v>0</v>
      </c>
      <c r="E212" s="17">
        <f t="shared" si="119"/>
        <v>0</v>
      </c>
      <c r="F212" s="17">
        <f t="shared" si="119"/>
        <v>0</v>
      </c>
      <c r="G212" s="17">
        <f t="shared" si="119"/>
        <v>0</v>
      </c>
      <c r="H212" s="17">
        <f t="shared" si="119"/>
        <v>0</v>
      </c>
      <c r="I212" s="17">
        <f t="shared" si="119"/>
        <v>20000</v>
      </c>
      <c r="J212" s="29"/>
      <c r="K212" s="29"/>
      <c r="L212" s="29"/>
    </row>
    <row r="213" spans="1:12" s="3" customFormat="1" ht="30" customHeight="1" x14ac:dyDescent="0.25">
      <c r="A213" s="7" t="s">
        <v>173</v>
      </c>
      <c r="B213" s="4" t="s">
        <v>73</v>
      </c>
      <c r="C213" s="34">
        <f t="shared" ref="C213:C214" si="120">SUM(D213:I213)</f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/>
      <c r="K213" s="29"/>
      <c r="L213" s="29"/>
    </row>
    <row r="214" spans="1:12" s="3" customFormat="1" ht="30" customHeight="1" x14ac:dyDescent="0.25">
      <c r="A214" s="7"/>
      <c r="B214" s="26" t="s">
        <v>183</v>
      </c>
      <c r="C214" s="34">
        <f t="shared" si="120"/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/>
      <c r="K214" s="29"/>
      <c r="L214" s="29"/>
    </row>
    <row r="215" spans="1:12" s="3" customFormat="1" ht="30" customHeight="1" x14ac:dyDescent="0.25">
      <c r="A215" s="7"/>
      <c r="B215" s="26" t="s">
        <v>184</v>
      </c>
      <c r="C215" s="34">
        <f t="shared" ref="C215:I215" si="121">C213+C214</f>
        <v>0</v>
      </c>
      <c r="D215" s="18">
        <f t="shared" si="121"/>
        <v>0</v>
      </c>
      <c r="E215" s="18">
        <f t="shared" si="121"/>
        <v>0</v>
      </c>
      <c r="F215" s="18">
        <f t="shared" si="121"/>
        <v>0</v>
      </c>
      <c r="G215" s="18">
        <f t="shared" si="121"/>
        <v>0</v>
      </c>
      <c r="H215" s="18">
        <f t="shared" si="121"/>
        <v>0</v>
      </c>
      <c r="I215" s="18">
        <f t="shared" si="121"/>
        <v>0</v>
      </c>
      <c r="J215" s="29"/>
      <c r="K215" s="29"/>
      <c r="L215" s="29"/>
    </row>
    <row r="216" spans="1:12" s="3" customFormat="1" ht="30" customHeight="1" x14ac:dyDescent="0.25">
      <c r="A216" s="7" t="s">
        <v>174</v>
      </c>
      <c r="B216" s="4" t="s">
        <v>74</v>
      </c>
      <c r="C216" s="34">
        <f t="shared" ref="C216:C217" si="122">SUM(D216:I216)</f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/>
      <c r="K216" s="29"/>
      <c r="L216" s="29"/>
    </row>
    <row r="217" spans="1:12" s="3" customFormat="1" ht="30" customHeight="1" x14ac:dyDescent="0.25">
      <c r="A217" s="7"/>
      <c r="B217" s="26" t="s">
        <v>183</v>
      </c>
      <c r="C217" s="34">
        <f t="shared" si="122"/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/>
      <c r="K217" s="29"/>
      <c r="L217" s="29"/>
    </row>
    <row r="218" spans="1:12" s="3" customFormat="1" ht="30" customHeight="1" x14ac:dyDescent="0.25">
      <c r="A218" s="7"/>
      <c r="B218" s="26" t="s">
        <v>184</v>
      </c>
      <c r="C218" s="34">
        <f t="shared" ref="C218:I218" si="123">C216+C217</f>
        <v>0</v>
      </c>
      <c r="D218" s="18">
        <f t="shared" si="123"/>
        <v>0</v>
      </c>
      <c r="E218" s="18">
        <f t="shared" si="123"/>
        <v>0</v>
      </c>
      <c r="F218" s="18">
        <f t="shared" si="123"/>
        <v>0</v>
      </c>
      <c r="G218" s="18">
        <f t="shared" si="123"/>
        <v>0</v>
      </c>
      <c r="H218" s="18">
        <f t="shared" si="123"/>
        <v>0</v>
      </c>
      <c r="I218" s="18">
        <f t="shared" si="123"/>
        <v>0</v>
      </c>
      <c r="J218" s="29"/>
      <c r="K218" s="29"/>
      <c r="L218" s="29"/>
    </row>
    <row r="219" spans="1:12" s="3" customFormat="1" ht="30" customHeight="1" x14ac:dyDescent="0.25">
      <c r="A219" s="7" t="s">
        <v>175</v>
      </c>
      <c r="B219" s="4" t="s">
        <v>75</v>
      </c>
      <c r="C219" s="34">
        <f t="shared" ref="C219:C220" si="124">SUM(D219:I219)</f>
        <v>20000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20000</v>
      </c>
      <c r="J219" s="29"/>
      <c r="K219" s="29"/>
      <c r="L219" s="29"/>
    </row>
    <row r="220" spans="1:12" s="3" customFormat="1" ht="30" customHeight="1" x14ac:dyDescent="0.25">
      <c r="A220" s="7"/>
      <c r="B220" s="26" t="s">
        <v>183</v>
      </c>
      <c r="C220" s="34">
        <f t="shared" si="124"/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/>
      <c r="K220" s="29"/>
      <c r="L220" s="29"/>
    </row>
    <row r="221" spans="1:12" s="3" customFormat="1" ht="30" customHeight="1" x14ac:dyDescent="0.25">
      <c r="A221" s="7"/>
      <c r="B221" s="26" t="s">
        <v>184</v>
      </c>
      <c r="C221" s="34">
        <f t="shared" ref="C221:I221" si="125">C219+C220</f>
        <v>20000</v>
      </c>
      <c r="D221" s="18">
        <f t="shared" si="125"/>
        <v>0</v>
      </c>
      <c r="E221" s="18">
        <f t="shared" si="125"/>
        <v>0</v>
      </c>
      <c r="F221" s="18">
        <f t="shared" si="125"/>
        <v>0</v>
      </c>
      <c r="G221" s="18">
        <f t="shared" si="125"/>
        <v>0</v>
      </c>
      <c r="H221" s="18">
        <f t="shared" si="125"/>
        <v>0</v>
      </c>
      <c r="I221" s="18">
        <f t="shared" si="125"/>
        <v>20000</v>
      </c>
      <c r="J221" s="29"/>
      <c r="K221" s="29"/>
      <c r="L221" s="29"/>
    </row>
    <row r="222" spans="1:12" s="3" customFormat="1" ht="30" customHeight="1" x14ac:dyDescent="0.25">
      <c r="A222" s="5" t="s">
        <v>24</v>
      </c>
      <c r="B222" s="5" t="s">
        <v>69</v>
      </c>
      <c r="C222" s="6">
        <f t="shared" ref="C222:I223" si="126">C204-C210</f>
        <v>-13000</v>
      </c>
      <c r="D222" s="6">
        <f t="shared" si="126"/>
        <v>2000</v>
      </c>
      <c r="E222" s="6">
        <f t="shared" si="126"/>
        <v>0</v>
      </c>
      <c r="F222" s="6">
        <f t="shared" si="126"/>
        <v>5000</v>
      </c>
      <c r="G222" s="6">
        <f t="shared" si="126"/>
        <v>0</v>
      </c>
      <c r="H222" s="6">
        <f t="shared" si="126"/>
        <v>0</v>
      </c>
      <c r="I222" s="6">
        <f t="shared" si="126"/>
        <v>-20000</v>
      </c>
      <c r="J222" s="29"/>
      <c r="K222" s="29"/>
      <c r="L222" s="29"/>
    </row>
    <row r="223" spans="1:12" s="3" customFormat="1" ht="30" customHeight="1" x14ac:dyDescent="0.25">
      <c r="A223" s="5"/>
      <c r="B223" s="25" t="s">
        <v>183</v>
      </c>
      <c r="C223" s="6">
        <f t="shared" si="126"/>
        <v>0</v>
      </c>
      <c r="D223" s="6">
        <f t="shared" si="126"/>
        <v>0</v>
      </c>
      <c r="E223" s="6">
        <f t="shared" si="126"/>
        <v>0</v>
      </c>
      <c r="F223" s="6">
        <f t="shared" si="126"/>
        <v>0</v>
      </c>
      <c r="G223" s="6">
        <f t="shared" si="126"/>
        <v>0</v>
      </c>
      <c r="H223" s="6">
        <f t="shared" si="126"/>
        <v>0</v>
      </c>
      <c r="I223" s="6">
        <f t="shared" si="126"/>
        <v>0</v>
      </c>
      <c r="J223" s="29"/>
      <c r="K223" s="29"/>
      <c r="L223" s="29"/>
    </row>
    <row r="224" spans="1:12" s="3" customFormat="1" ht="30" customHeight="1" x14ac:dyDescent="0.25">
      <c r="A224" s="5"/>
      <c r="B224" s="25" t="s">
        <v>184</v>
      </c>
      <c r="C224" s="6">
        <f>C222+C223</f>
        <v>-13000</v>
      </c>
      <c r="D224" s="6">
        <f t="shared" ref="D224:I224" si="127">D222+D223</f>
        <v>2000</v>
      </c>
      <c r="E224" s="6">
        <f t="shared" si="127"/>
        <v>0</v>
      </c>
      <c r="F224" s="6">
        <f t="shared" si="127"/>
        <v>5000</v>
      </c>
      <c r="G224" s="6">
        <f t="shared" si="127"/>
        <v>0</v>
      </c>
      <c r="H224" s="6">
        <f t="shared" si="127"/>
        <v>0</v>
      </c>
      <c r="I224" s="6">
        <f t="shared" si="127"/>
        <v>-20000</v>
      </c>
      <c r="J224" s="29"/>
      <c r="K224" s="29"/>
      <c r="L224" s="29"/>
    </row>
    <row r="225" spans="1:12" s="44" customFormat="1" ht="9.75" customHeight="1" x14ac:dyDescent="0.25">
      <c r="A225" s="40"/>
      <c r="B225" s="41"/>
      <c r="C225" s="42"/>
      <c r="D225" s="42"/>
      <c r="E225" s="42"/>
      <c r="F225" s="42"/>
      <c r="G225" s="42"/>
      <c r="H225" s="42"/>
      <c r="I225" s="42"/>
      <c r="J225" s="43"/>
      <c r="K225" s="43"/>
      <c r="L225" s="43"/>
    </row>
    <row r="226" spans="1:12" s="3" customFormat="1" ht="30" customHeight="1" x14ac:dyDescent="0.25">
      <c r="A226" s="5" t="s">
        <v>25</v>
      </c>
      <c r="B226" s="5" t="s">
        <v>76</v>
      </c>
      <c r="C226" s="6"/>
      <c r="D226" s="6"/>
      <c r="E226" s="6"/>
      <c r="F226" s="6"/>
      <c r="G226" s="6"/>
      <c r="H226" s="6"/>
      <c r="I226" s="6"/>
      <c r="J226" s="29"/>
      <c r="K226" s="29"/>
      <c r="L226" s="29"/>
    </row>
    <row r="227" spans="1:12" s="3" customFormat="1" ht="30" customHeight="1" x14ac:dyDescent="0.25">
      <c r="A227" s="7" t="s">
        <v>180</v>
      </c>
      <c r="B227" s="4" t="s">
        <v>77</v>
      </c>
      <c r="C227" s="34">
        <f>C230-C233</f>
        <v>0</v>
      </c>
      <c r="D227" s="18">
        <f t="shared" ref="D227:I228" si="128">D230-D233</f>
        <v>0</v>
      </c>
      <c r="E227" s="18">
        <f t="shared" si="128"/>
        <v>0</v>
      </c>
      <c r="F227" s="18">
        <f t="shared" si="128"/>
        <v>0</v>
      </c>
      <c r="G227" s="18">
        <f t="shared" si="128"/>
        <v>0</v>
      </c>
      <c r="H227" s="18">
        <f t="shared" si="128"/>
        <v>0</v>
      </c>
      <c r="I227" s="18">
        <f t="shared" si="128"/>
        <v>0</v>
      </c>
      <c r="J227" s="29"/>
      <c r="K227" s="29"/>
      <c r="L227" s="29"/>
    </row>
    <row r="228" spans="1:12" s="3" customFormat="1" ht="30" customHeight="1" x14ac:dyDescent="0.25">
      <c r="A228" s="7"/>
      <c r="B228" s="26" t="s">
        <v>183</v>
      </c>
      <c r="C228" s="34">
        <f>C231-C234</f>
        <v>0</v>
      </c>
      <c r="D228" s="18">
        <f t="shared" si="128"/>
        <v>0</v>
      </c>
      <c r="E228" s="18">
        <f t="shared" si="128"/>
        <v>0</v>
      </c>
      <c r="F228" s="18">
        <f t="shared" si="128"/>
        <v>0</v>
      </c>
      <c r="G228" s="18">
        <f t="shared" si="128"/>
        <v>0</v>
      </c>
      <c r="H228" s="18">
        <f t="shared" si="128"/>
        <v>0</v>
      </c>
      <c r="I228" s="18">
        <f t="shared" si="128"/>
        <v>0</v>
      </c>
      <c r="J228" s="29"/>
      <c r="K228" s="29"/>
      <c r="L228" s="29"/>
    </row>
    <row r="229" spans="1:12" s="3" customFormat="1" ht="30" customHeight="1" x14ac:dyDescent="0.25">
      <c r="A229" s="7"/>
      <c r="B229" s="26" t="s">
        <v>184</v>
      </c>
      <c r="C229" s="34">
        <f>C227+C228</f>
        <v>0</v>
      </c>
      <c r="D229" s="18">
        <f t="shared" ref="D229:I229" si="129">D227+D228</f>
        <v>0</v>
      </c>
      <c r="E229" s="18">
        <f t="shared" si="129"/>
        <v>0</v>
      </c>
      <c r="F229" s="18">
        <f t="shared" si="129"/>
        <v>0</v>
      </c>
      <c r="G229" s="18">
        <f t="shared" si="129"/>
        <v>0</v>
      </c>
      <c r="H229" s="18">
        <f t="shared" si="129"/>
        <v>0</v>
      </c>
      <c r="I229" s="18">
        <f t="shared" si="129"/>
        <v>0</v>
      </c>
      <c r="J229" s="29"/>
      <c r="K229" s="29"/>
      <c r="L229" s="29"/>
    </row>
    <row r="230" spans="1:12" s="3" customFormat="1" ht="30" customHeight="1" x14ac:dyDescent="0.25">
      <c r="A230" s="7" t="s">
        <v>181</v>
      </c>
      <c r="B230" s="4" t="s">
        <v>78</v>
      </c>
      <c r="C230" s="34">
        <f t="shared" ref="C230:C231" si="130">SUM(D230:I230)</f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/>
      <c r="K230" s="29"/>
      <c r="L230" s="29"/>
    </row>
    <row r="231" spans="1:12" s="3" customFormat="1" ht="30" customHeight="1" x14ac:dyDescent="0.25">
      <c r="A231" s="7"/>
      <c r="B231" s="26" t="s">
        <v>183</v>
      </c>
      <c r="C231" s="34">
        <f t="shared" si="130"/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/>
      <c r="K231" s="29"/>
      <c r="L231" s="29"/>
    </row>
    <row r="232" spans="1:12" s="3" customFormat="1" ht="30" customHeight="1" x14ac:dyDescent="0.25">
      <c r="A232" s="7"/>
      <c r="B232" s="26" t="s">
        <v>184</v>
      </c>
      <c r="C232" s="34">
        <f t="shared" ref="C232:I232" si="131">C230+C231</f>
        <v>0</v>
      </c>
      <c r="D232" s="18">
        <f t="shared" si="131"/>
        <v>0</v>
      </c>
      <c r="E232" s="18">
        <f t="shared" si="131"/>
        <v>0</v>
      </c>
      <c r="F232" s="18">
        <f t="shared" si="131"/>
        <v>0</v>
      </c>
      <c r="G232" s="18">
        <f t="shared" si="131"/>
        <v>0</v>
      </c>
      <c r="H232" s="18">
        <f t="shared" si="131"/>
        <v>0</v>
      </c>
      <c r="I232" s="18">
        <f t="shared" si="131"/>
        <v>0</v>
      </c>
      <c r="J232" s="29"/>
      <c r="K232" s="29"/>
      <c r="L232" s="29"/>
    </row>
    <row r="233" spans="1:12" s="3" customFormat="1" ht="30" customHeight="1" x14ac:dyDescent="0.25">
      <c r="A233" s="7" t="s">
        <v>182</v>
      </c>
      <c r="B233" s="4" t="s">
        <v>79</v>
      </c>
      <c r="C233" s="34">
        <f t="shared" ref="C233:C234" si="132">SUM(D233:I233)</f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/>
      <c r="K233" s="29"/>
      <c r="L233" s="29"/>
    </row>
    <row r="234" spans="1:12" s="3" customFormat="1" ht="30" customHeight="1" x14ac:dyDescent="0.25">
      <c r="A234" s="7"/>
      <c r="B234" s="26" t="s">
        <v>183</v>
      </c>
      <c r="C234" s="34">
        <f t="shared" si="132"/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/>
      <c r="K234" s="29"/>
      <c r="L234" s="29"/>
    </row>
    <row r="235" spans="1:12" s="3" customFormat="1" ht="30" customHeight="1" x14ac:dyDescent="0.25">
      <c r="A235" s="7"/>
      <c r="B235" s="26" t="s">
        <v>184</v>
      </c>
      <c r="C235" s="34">
        <f t="shared" ref="C235:I235" si="133">C233+C234</f>
        <v>0</v>
      </c>
      <c r="D235" s="18">
        <f t="shared" si="133"/>
        <v>0</v>
      </c>
      <c r="E235" s="18">
        <f t="shared" si="133"/>
        <v>0</v>
      </c>
      <c r="F235" s="18">
        <f t="shared" si="133"/>
        <v>0</v>
      </c>
      <c r="G235" s="18">
        <f t="shared" si="133"/>
        <v>0</v>
      </c>
      <c r="H235" s="18">
        <f t="shared" si="133"/>
        <v>0</v>
      </c>
      <c r="I235" s="18">
        <f t="shared" si="133"/>
        <v>0</v>
      </c>
      <c r="J235" s="29"/>
      <c r="K235" s="29"/>
      <c r="L235" s="29"/>
    </row>
    <row r="236" spans="1:12" s="3" customFormat="1" ht="30" customHeight="1" x14ac:dyDescent="0.25">
      <c r="A236" s="5" t="s">
        <v>25</v>
      </c>
      <c r="B236" s="5" t="s">
        <v>76</v>
      </c>
      <c r="C236" s="6">
        <f>C230-C233</f>
        <v>0</v>
      </c>
      <c r="D236" s="6">
        <f t="shared" ref="D236:I236" si="134">D230-D233</f>
        <v>0</v>
      </c>
      <c r="E236" s="6">
        <f t="shared" si="134"/>
        <v>0</v>
      </c>
      <c r="F236" s="6">
        <f t="shared" si="134"/>
        <v>0</v>
      </c>
      <c r="G236" s="6">
        <f t="shared" si="134"/>
        <v>0</v>
      </c>
      <c r="H236" s="6">
        <f t="shared" si="134"/>
        <v>0</v>
      </c>
      <c r="I236" s="6">
        <f t="shared" si="134"/>
        <v>0</v>
      </c>
      <c r="J236" s="29"/>
      <c r="K236" s="29"/>
      <c r="L236" s="29"/>
    </row>
    <row r="237" spans="1:12" s="3" customFormat="1" ht="30" customHeight="1" x14ac:dyDescent="0.25">
      <c r="A237" s="5"/>
      <c r="B237" s="25" t="s">
        <v>183</v>
      </c>
      <c r="C237" s="6">
        <f>C228</f>
        <v>0</v>
      </c>
      <c r="D237" s="6">
        <f t="shared" ref="D237:I237" si="135">D228</f>
        <v>0</v>
      </c>
      <c r="E237" s="6">
        <f t="shared" si="135"/>
        <v>0</v>
      </c>
      <c r="F237" s="6">
        <f t="shared" si="135"/>
        <v>0</v>
      </c>
      <c r="G237" s="6">
        <f t="shared" si="135"/>
        <v>0</v>
      </c>
      <c r="H237" s="6">
        <f t="shared" si="135"/>
        <v>0</v>
      </c>
      <c r="I237" s="6">
        <f t="shared" si="135"/>
        <v>0</v>
      </c>
      <c r="J237" s="29"/>
      <c r="K237" s="29"/>
      <c r="L237" s="29"/>
    </row>
    <row r="238" spans="1:12" s="3" customFormat="1" ht="30" customHeight="1" x14ac:dyDescent="0.25">
      <c r="A238" s="5"/>
      <c r="B238" s="25" t="s">
        <v>184</v>
      </c>
      <c r="C238" s="6">
        <f>C236+C237</f>
        <v>0</v>
      </c>
      <c r="D238" s="6">
        <f t="shared" ref="D238:I238" si="136">D236+D237</f>
        <v>0</v>
      </c>
      <c r="E238" s="6">
        <f t="shared" si="136"/>
        <v>0</v>
      </c>
      <c r="F238" s="6">
        <f t="shared" si="136"/>
        <v>0</v>
      </c>
      <c r="G238" s="6">
        <f t="shared" si="136"/>
        <v>0</v>
      </c>
      <c r="H238" s="6">
        <f t="shared" si="136"/>
        <v>0</v>
      </c>
      <c r="I238" s="6">
        <f t="shared" si="136"/>
        <v>0</v>
      </c>
      <c r="J238" s="29"/>
      <c r="K238" s="29"/>
      <c r="L238" s="29"/>
    </row>
    <row r="239" spans="1:12" s="44" customFormat="1" ht="9.75" customHeight="1" x14ac:dyDescent="0.25">
      <c r="A239" s="40"/>
      <c r="B239" s="41"/>
      <c r="C239" s="42"/>
      <c r="D239" s="42"/>
      <c r="E239" s="42"/>
      <c r="F239" s="42"/>
      <c r="G239" s="42"/>
      <c r="H239" s="42"/>
      <c r="I239" s="42"/>
      <c r="J239" s="43"/>
      <c r="K239" s="43"/>
      <c r="L239" s="43"/>
    </row>
    <row r="240" spans="1:12" s="3" customFormat="1" ht="30" customHeight="1" x14ac:dyDescent="0.25">
      <c r="A240" s="5" t="s">
        <v>80</v>
      </c>
      <c r="B240" s="5" t="s">
        <v>81</v>
      </c>
      <c r="C240" s="6"/>
      <c r="D240" s="6"/>
      <c r="E240" s="6"/>
      <c r="F240" s="6"/>
      <c r="G240" s="6"/>
      <c r="H240" s="6"/>
      <c r="I240" s="6"/>
      <c r="J240" s="29"/>
      <c r="K240" s="29"/>
      <c r="L240" s="29"/>
    </row>
    <row r="241" spans="1:12" s="3" customFormat="1" ht="30" customHeight="1" x14ac:dyDescent="0.25">
      <c r="A241" s="15" t="s">
        <v>118</v>
      </c>
      <c r="B241" s="16" t="s">
        <v>82</v>
      </c>
      <c r="C241" s="17">
        <f>C244+C247+C250+C253</f>
        <v>0</v>
      </c>
      <c r="D241" s="17">
        <f t="shared" ref="D241:I242" si="137">D244+D247+D250+D253</f>
        <v>0</v>
      </c>
      <c r="E241" s="17">
        <f t="shared" si="137"/>
        <v>0</v>
      </c>
      <c r="F241" s="17">
        <f t="shared" si="137"/>
        <v>0</v>
      </c>
      <c r="G241" s="17">
        <f t="shared" si="137"/>
        <v>0</v>
      </c>
      <c r="H241" s="17">
        <f t="shared" si="137"/>
        <v>0</v>
      </c>
      <c r="I241" s="17">
        <f t="shared" si="137"/>
        <v>0</v>
      </c>
      <c r="J241" s="29"/>
      <c r="K241" s="29"/>
      <c r="L241" s="29"/>
    </row>
    <row r="242" spans="1:12" s="3" customFormat="1" ht="30" customHeight="1" x14ac:dyDescent="0.25">
      <c r="A242" s="15"/>
      <c r="B242" s="24" t="s">
        <v>183</v>
      </c>
      <c r="C242" s="17">
        <f>C245+C248+C251+C254</f>
        <v>0</v>
      </c>
      <c r="D242" s="17">
        <f t="shared" si="137"/>
        <v>0</v>
      </c>
      <c r="E242" s="17">
        <f t="shared" si="137"/>
        <v>0</v>
      </c>
      <c r="F242" s="17">
        <f t="shared" si="137"/>
        <v>0</v>
      </c>
      <c r="G242" s="17">
        <f t="shared" si="137"/>
        <v>0</v>
      </c>
      <c r="H242" s="17">
        <f t="shared" si="137"/>
        <v>0</v>
      </c>
      <c r="I242" s="17">
        <f t="shared" si="137"/>
        <v>0</v>
      </c>
      <c r="J242" s="29"/>
      <c r="K242" s="29"/>
      <c r="L242" s="29"/>
    </row>
    <row r="243" spans="1:12" s="3" customFormat="1" ht="30" customHeight="1" x14ac:dyDescent="0.25">
      <c r="A243" s="15"/>
      <c r="B243" s="24" t="s">
        <v>184</v>
      </c>
      <c r="C243" s="17">
        <f>C241+C242</f>
        <v>0</v>
      </c>
      <c r="D243" s="17">
        <f t="shared" ref="D243:I243" si="138">D241+D242</f>
        <v>0</v>
      </c>
      <c r="E243" s="17">
        <f t="shared" si="138"/>
        <v>0</v>
      </c>
      <c r="F243" s="17">
        <f t="shared" si="138"/>
        <v>0</v>
      </c>
      <c r="G243" s="17">
        <f t="shared" si="138"/>
        <v>0</v>
      </c>
      <c r="H243" s="17">
        <f t="shared" si="138"/>
        <v>0</v>
      </c>
      <c r="I243" s="17">
        <f t="shared" si="138"/>
        <v>0</v>
      </c>
      <c r="J243" s="29"/>
      <c r="K243" s="29"/>
      <c r="L243" s="29"/>
    </row>
    <row r="244" spans="1:12" s="3" customFormat="1" ht="30" customHeight="1" x14ac:dyDescent="0.25">
      <c r="A244" s="7" t="s">
        <v>132</v>
      </c>
      <c r="B244" s="4" t="s">
        <v>83</v>
      </c>
      <c r="C244" s="34">
        <f t="shared" ref="C244:C245" si="139">SUM(D244:I244)</f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/>
      <c r="K244" s="29"/>
      <c r="L244" s="29"/>
    </row>
    <row r="245" spans="1:12" s="3" customFormat="1" ht="30" customHeight="1" x14ac:dyDescent="0.25">
      <c r="A245" s="7"/>
      <c r="B245" s="26" t="s">
        <v>183</v>
      </c>
      <c r="C245" s="34">
        <f t="shared" si="139"/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29"/>
      <c r="K245" s="29"/>
      <c r="L245" s="29"/>
    </row>
    <row r="246" spans="1:12" s="3" customFormat="1" ht="30" customHeight="1" x14ac:dyDescent="0.25">
      <c r="A246" s="7"/>
      <c r="B246" s="26" t="s">
        <v>184</v>
      </c>
      <c r="C246" s="34">
        <f t="shared" ref="C246" si="140">C244+C245</f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/>
      <c r="K246" s="29"/>
      <c r="L246" s="29"/>
    </row>
    <row r="247" spans="1:12" s="3" customFormat="1" ht="30" customHeight="1" x14ac:dyDescent="0.25">
      <c r="A247" s="7" t="s">
        <v>133</v>
      </c>
      <c r="B247" s="4" t="s">
        <v>84</v>
      </c>
      <c r="C247" s="34">
        <f t="shared" ref="C247:C248" si="141">SUM(D247:I247)</f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/>
      <c r="K247" s="29"/>
      <c r="L247" s="29"/>
    </row>
    <row r="248" spans="1:12" s="3" customFormat="1" ht="30" customHeight="1" x14ac:dyDescent="0.25">
      <c r="A248" s="7"/>
      <c r="B248" s="26" t="s">
        <v>183</v>
      </c>
      <c r="C248" s="34">
        <f t="shared" si="141"/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/>
      <c r="K248" s="29"/>
      <c r="L248" s="29"/>
    </row>
    <row r="249" spans="1:12" s="3" customFormat="1" ht="30" customHeight="1" x14ac:dyDescent="0.25">
      <c r="A249" s="7"/>
      <c r="B249" s="26" t="s">
        <v>184</v>
      </c>
      <c r="C249" s="34">
        <f t="shared" ref="C249" si="142">C247+C248</f>
        <v>0</v>
      </c>
      <c r="D249" s="18">
        <f>D247+D248</f>
        <v>0</v>
      </c>
      <c r="E249" s="18">
        <f t="shared" ref="E249:I249" si="143">E247+E248</f>
        <v>0</v>
      </c>
      <c r="F249" s="18">
        <f t="shared" si="143"/>
        <v>0</v>
      </c>
      <c r="G249" s="18">
        <f t="shared" si="143"/>
        <v>0</v>
      </c>
      <c r="H249" s="18">
        <f t="shared" si="143"/>
        <v>0</v>
      </c>
      <c r="I249" s="18">
        <f t="shared" si="143"/>
        <v>0</v>
      </c>
      <c r="J249" s="29"/>
      <c r="K249" s="29"/>
      <c r="L249" s="29"/>
    </row>
    <row r="250" spans="1:12" s="3" customFormat="1" ht="30" customHeight="1" x14ac:dyDescent="0.25">
      <c r="A250" s="7" t="s">
        <v>134</v>
      </c>
      <c r="B250" s="4" t="s">
        <v>85</v>
      </c>
      <c r="C250" s="34">
        <f t="shared" ref="C250:C251" si="144">SUM(D250:I250)</f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/>
      <c r="K250" s="29"/>
      <c r="L250" s="29"/>
    </row>
    <row r="251" spans="1:12" s="3" customFormat="1" ht="30" customHeight="1" x14ac:dyDescent="0.25">
      <c r="A251" s="7"/>
      <c r="B251" s="26" t="s">
        <v>183</v>
      </c>
      <c r="C251" s="34">
        <f t="shared" si="144"/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/>
      <c r="K251" s="29"/>
      <c r="L251" s="29"/>
    </row>
    <row r="252" spans="1:12" s="3" customFormat="1" ht="30" customHeight="1" x14ac:dyDescent="0.25">
      <c r="A252" s="7"/>
      <c r="B252" s="26" t="s">
        <v>184</v>
      </c>
      <c r="C252" s="34">
        <f t="shared" ref="C252" si="145">C250+C251</f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/>
      <c r="K252" s="29"/>
      <c r="L252" s="29"/>
    </row>
    <row r="253" spans="1:12" s="3" customFormat="1" ht="30" customHeight="1" x14ac:dyDescent="0.25">
      <c r="A253" s="7" t="s">
        <v>135</v>
      </c>
      <c r="B253" s="4" t="s">
        <v>86</v>
      </c>
      <c r="C253" s="34">
        <f t="shared" ref="C253:C254" si="146">SUM(D253:I253)</f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/>
      <c r="K253" s="29"/>
      <c r="L253" s="29"/>
    </row>
    <row r="254" spans="1:12" s="3" customFormat="1" ht="30" customHeight="1" x14ac:dyDescent="0.25">
      <c r="A254" s="7"/>
      <c r="B254" s="26" t="s">
        <v>183</v>
      </c>
      <c r="C254" s="34">
        <f t="shared" si="146"/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/>
      <c r="K254" s="29"/>
      <c r="L254" s="29"/>
    </row>
    <row r="255" spans="1:12" s="3" customFormat="1" ht="30" customHeight="1" x14ac:dyDescent="0.25">
      <c r="A255" s="7"/>
      <c r="B255" s="26" t="s">
        <v>184</v>
      </c>
      <c r="C255" s="34">
        <f t="shared" ref="C255" si="147">C253+C254</f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/>
      <c r="K255" s="29"/>
      <c r="L255" s="29"/>
    </row>
    <row r="256" spans="1:12" s="3" customFormat="1" ht="30" customHeight="1" x14ac:dyDescent="0.25">
      <c r="A256" s="15" t="s">
        <v>116</v>
      </c>
      <c r="B256" s="16" t="s">
        <v>87</v>
      </c>
      <c r="C256" s="17">
        <f>C259+C262+C265+C268</f>
        <v>0</v>
      </c>
      <c r="D256" s="17">
        <f t="shared" ref="D256:I257" si="148">D259+D262+D265+D268</f>
        <v>0</v>
      </c>
      <c r="E256" s="17">
        <f t="shared" si="148"/>
        <v>0</v>
      </c>
      <c r="F256" s="17">
        <f t="shared" si="148"/>
        <v>0</v>
      </c>
      <c r="G256" s="17">
        <f t="shared" si="148"/>
        <v>0</v>
      </c>
      <c r="H256" s="17">
        <f t="shared" si="148"/>
        <v>0</v>
      </c>
      <c r="I256" s="17">
        <f t="shared" si="148"/>
        <v>0</v>
      </c>
      <c r="J256" s="29"/>
      <c r="K256" s="29"/>
      <c r="L256" s="29"/>
    </row>
    <row r="257" spans="1:12" s="3" customFormat="1" ht="30" customHeight="1" x14ac:dyDescent="0.25">
      <c r="A257" s="15"/>
      <c r="B257" s="24" t="s">
        <v>183</v>
      </c>
      <c r="C257" s="17">
        <f>C260+C263+C266+C269</f>
        <v>0</v>
      </c>
      <c r="D257" s="17">
        <f t="shared" si="148"/>
        <v>0</v>
      </c>
      <c r="E257" s="17">
        <f t="shared" si="148"/>
        <v>0</v>
      </c>
      <c r="F257" s="17">
        <f t="shared" si="148"/>
        <v>0</v>
      </c>
      <c r="G257" s="17">
        <f t="shared" si="148"/>
        <v>0</v>
      </c>
      <c r="H257" s="17">
        <f t="shared" si="148"/>
        <v>0</v>
      </c>
      <c r="I257" s="17">
        <f t="shared" si="148"/>
        <v>0</v>
      </c>
      <c r="J257" s="29"/>
      <c r="K257" s="29"/>
      <c r="L257" s="29"/>
    </row>
    <row r="258" spans="1:12" s="3" customFormat="1" ht="30" customHeight="1" x14ac:dyDescent="0.25">
      <c r="A258" s="15"/>
      <c r="B258" s="24" t="s">
        <v>184</v>
      </c>
      <c r="C258" s="17">
        <f>C256+C257</f>
        <v>0</v>
      </c>
      <c r="D258" s="17">
        <f t="shared" ref="D258:I258" si="149">D256+D257</f>
        <v>0</v>
      </c>
      <c r="E258" s="17">
        <f t="shared" si="149"/>
        <v>0</v>
      </c>
      <c r="F258" s="17">
        <f t="shared" si="149"/>
        <v>0</v>
      </c>
      <c r="G258" s="17">
        <f t="shared" si="149"/>
        <v>0</v>
      </c>
      <c r="H258" s="17">
        <f t="shared" si="149"/>
        <v>0</v>
      </c>
      <c r="I258" s="17">
        <f t="shared" si="149"/>
        <v>0</v>
      </c>
      <c r="J258" s="29"/>
      <c r="K258" s="29"/>
      <c r="L258" s="29"/>
    </row>
    <row r="259" spans="1:12" s="3" customFormat="1" ht="30" customHeight="1" x14ac:dyDescent="0.25">
      <c r="A259" s="7" t="s">
        <v>176</v>
      </c>
      <c r="B259" s="4" t="s">
        <v>88</v>
      </c>
      <c r="C259" s="34">
        <f t="shared" ref="C259:C269" si="150">SUM(D259:I259)</f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/>
      <c r="K259" s="29"/>
      <c r="L259" s="29"/>
    </row>
    <row r="260" spans="1:12" s="3" customFormat="1" ht="30" customHeight="1" x14ac:dyDescent="0.25">
      <c r="A260" s="7"/>
      <c r="B260" s="26" t="s">
        <v>183</v>
      </c>
      <c r="C260" s="34">
        <f t="shared" si="150"/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/>
      <c r="K260" s="29"/>
      <c r="L260" s="29"/>
    </row>
    <row r="261" spans="1:12" s="3" customFormat="1" ht="30" customHeight="1" x14ac:dyDescent="0.25">
      <c r="A261" s="7"/>
      <c r="B261" s="26" t="s">
        <v>184</v>
      </c>
      <c r="C261" s="34">
        <f t="shared" ref="C261" si="151">C259+C260</f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/>
      <c r="K261" s="29"/>
      <c r="L261" s="29"/>
    </row>
    <row r="262" spans="1:12" s="3" customFormat="1" ht="30" customHeight="1" x14ac:dyDescent="0.25">
      <c r="A262" s="7" t="s">
        <v>177</v>
      </c>
      <c r="B262" s="4" t="s">
        <v>89</v>
      </c>
      <c r="C262" s="34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/>
      <c r="K262" s="29"/>
      <c r="L262" s="29"/>
    </row>
    <row r="263" spans="1:12" s="3" customFormat="1" ht="30" customHeight="1" x14ac:dyDescent="0.25">
      <c r="A263" s="7"/>
      <c r="B263" s="26" t="s">
        <v>183</v>
      </c>
      <c r="C263" s="34">
        <f t="shared" si="150"/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/>
      <c r="K263" s="29"/>
      <c r="L263" s="29"/>
    </row>
    <row r="264" spans="1:12" s="3" customFormat="1" ht="30" customHeight="1" x14ac:dyDescent="0.25">
      <c r="A264" s="7"/>
      <c r="B264" s="26" t="s">
        <v>184</v>
      </c>
      <c r="C264" s="34">
        <f t="shared" ref="C264:I264" si="152">C262+C263</f>
        <v>0</v>
      </c>
      <c r="D264" s="18">
        <f t="shared" si="152"/>
        <v>0</v>
      </c>
      <c r="E264" s="18">
        <f t="shared" si="152"/>
        <v>0</v>
      </c>
      <c r="F264" s="18">
        <f t="shared" si="152"/>
        <v>0</v>
      </c>
      <c r="G264" s="18">
        <f t="shared" si="152"/>
        <v>0</v>
      </c>
      <c r="H264" s="18">
        <f t="shared" si="152"/>
        <v>0</v>
      </c>
      <c r="I264" s="18">
        <f t="shared" si="152"/>
        <v>0</v>
      </c>
      <c r="J264" s="29"/>
      <c r="K264" s="29"/>
      <c r="L264" s="29"/>
    </row>
    <row r="265" spans="1:12" s="3" customFormat="1" ht="30" customHeight="1" x14ac:dyDescent="0.25">
      <c r="A265" s="7" t="s">
        <v>178</v>
      </c>
      <c r="B265" s="4" t="s">
        <v>90</v>
      </c>
      <c r="C265" s="34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/>
      <c r="K265" s="29"/>
      <c r="L265" s="29"/>
    </row>
    <row r="266" spans="1:12" s="3" customFormat="1" ht="30" customHeight="1" x14ac:dyDescent="0.25">
      <c r="A266" s="7"/>
      <c r="B266" s="26" t="s">
        <v>183</v>
      </c>
      <c r="C266" s="34">
        <f t="shared" si="150"/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/>
      <c r="K266" s="29"/>
      <c r="L266" s="29"/>
    </row>
    <row r="267" spans="1:12" s="3" customFormat="1" ht="30" customHeight="1" x14ac:dyDescent="0.25">
      <c r="A267" s="7"/>
      <c r="B267" s="26" t="s">
        <v>184</v>
      </c>
      <c r="C267" s="34">
        <f t="shared" ref="C267" si="153">C265+C266</f>
        <v>0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/>
      <c r="K267" s="29"/>
      <c r="L267" s="29"/>
    </row>
    <row r="268" spans="1:12" s="3" customFormat="1" ht="30" customHeight="1" x14ac:dyDescent="0.25">
      <c r="A268" s="7" t="s">
        <v>179</v>
      </c>
      <c r="B268" s="4" t="s">
        <v>91</v>
      </c>
      <c r="C268" s="34">
        <f t="shared" si="150"/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/>
      <c r="K268" s="29"/>
      <c r="L268" s="29"/>
    </row>
    <row r="269" spans="1:12" s="3" customFormat="1" ht="30" customHeight="1" x14ac:dyDescent="0.25">
      <c r="A269" s="7"/>
      <c r="B269" s="26" t="s">
        <v>183</v>
      </c>
      <c r="C269" s="34">
        <f t="shared" si="150"/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/>
      <c r="K269" s="29"/>
      <c r="L269" s="29"/>
    </row>
    <row r="270" spans="1:12" s="3" customFormat="1" ht="30" customHeight="1" x14ac:dyDescent="0.25">
      <c r="A270" s="7"/>
      <c r="B270" s="26" t="s">
        <v>184</v>
      </c>
      <c r="C270" s="34">
        <f t="shared" ref="C270" si="154">C268+C269</f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/>
      <c r="K270" s="29"/>
      <c r="L270" s="29"/>
    </row>
    <row r="271" spans="1:12" s="3" customFormat="1" ht="30" customHeight="1" x14ac:dyDescent="0.25">
      <c r="A271" s="5" t="s">
        <v>80</v>
      </c>
      <c r="B271" s="5" t="s">
        <v>81</v>
      </c>
      <c r="C271" s="6">
        <f>C241-C256</f>
        <v>0</v>
      </c>
      <c r="D271" s="6">
        <f t="shared" ref="D271:I271" si="155">D241-D256</f>
        <v>0</v>
      </c>
      <c r="E271" s="6">
        <f t="shared" si="155"/>
        <v>0</v>
      </c>
      <c r="F271" s="6">
        <f t="shared" si="155"/>
        <v>0</v>
      </c>
      <c r="G271" s="6">
        <f t="shared" si="155"/>
        <v>0</v>
      </c>
      <c r="H271" s="6">
        <f t="shared" si="155"/>
        <v>0</v>
      </c>
      <c r="I271" s="6">
        <f t="shared" si="155"/>
        <v>0</v>
      </c>
      <c r="J271" s="29"/>
      <c r="K271" s="29"/>
      <c r="L271" s="29"/>
    </row>
    <row r="272" spans="1:12" s="3" customFormat="1" ht="30" customHeight="1" x14ac:dyDescent="0.25">
      <c r="A272" s="5"/>
      <c r="B272" s="25" t="s">
        <v>183</v>
      </c>
      <c r="C272" s="6">
        <f>C242-C257</f>
        <v>0</v>
      </c>
      <c r="D272" s="6">
        <f t="shared" ref="D272:I272" si="156">D242-D257</f>
        <v>0</v>
      </c>
      <c r="E272" s="6">
        <f t="shared" si="156"/>
        <v>0</v>
      </c>
      <c r="F272" s="6">
        <f t="shared" si="156"/>
        <v>0</v>
      </c>
      <c r="G272" s="6">
        <f t="shared" si="156"/>
        <v>0</v>
      </c>
      <c r="H272" s="6">
        <f t="shared" si="156"/>
        <v>0</v>
      </c>
      <c r="I272" s="6">
        <f t="shared" si="156"/>
        <v>0</v>
      </c>
      <c r="J272" s="29"/>
      <c r="K272" s="29"/>
      <c r="L272" s="29"/>
    </row>
    <row r="273" spans="1:12" s="3" customFormat="1" ht="30" customHeight="1" x14ac:dyDescent="0.25">
      <c r="A273" s="5"/>
      <c r="B273" s="25" t="s">
        <v>184</v>
      </c>
      <c r="C273" s="6">
        <f t="shared" ref="C273:I273" si="157">C271+C272</f>
        <v>0</v>
      </c>
      <c r="D273" s="6">
        <f t="shared" si="157"/>
        <v>0</v>
      </c>
      <c r="E273" s="6">
        <f t="shared" si="157"/>
        <v>0</v>
      </c>
      <c r="F273" s="6">
        <f t="shared" si="157"/>
        <v>0</v>
      </c>
      <c r="G273" s="6">
        <f t="shared" si="157"/>
        <v>0</v>
      </c>
      <c r="H273" s="6">
        <f t="shared" si="157"/>
        <v>0</v>
      </c>
      <c r="I273" s="6">
        <f t="shared" si="157"/>
        <v>0</v>
      </c>
      <c r="J273" s="29"/>
      <c r="K273" s="29"/>
      <c r="L273" s="29"/>
    </row>
    <row r="274" spans="1:12" s="44" customFormat="1" ht="9.75" customHeight="1" x14ac:dyDescent="0.25">
      <c r="A274" s="40"/>
      <c r="B274" s="41"/>
      <c r="C274" s="42"/>
      <c r="D274" s="42"/>
      <c r="E274" s="42"/>
      <c r="F274" s="42"/>
      <c r="G274" s="42"/>
      <c r="H274" s="42"/>
      <c r="I274" s="42"/>
      <c r="J274" s="43"/>
      <c r="K274" s="43"/>
      <c r="L274" s="43"/>
    </row>
    <row r="275" spans="1:12" s="3" customFormat="1" ht="30" customHeight="1" x14ac:dyDescent="0.25">
      <c r="A275" s="5"/>
      <c r="B275" s="5" t="s">
        <v>93</v>
      </c>
      <c r="C275" s="6">
        <f t="shared" ref="C275:I275" si="158">C199+C222+C236+C271</f>
        <v>450000</v>
      </c>
      <c r="D275" s="6">
        <f t="shared" si="158"/>
        <v>170000</v>
      </c>
      <c r="E275" s="6">
        <f t="shared" si="158"/>
        <v>5000</v>
      </c>
      <c r="F275" s="6">
        <f t="shared" si="158"/>
        <v>35000</v>
      </c>
      <c r="G275" s="6">
        <f t="shared" si="158"/>
        <v>60000</v>
      </c>
      <c r="H275" s="6">
        <f t="shared" si="158"/>
        <v>40000</v>
      </c>
      <c r="I275" s="6">
        <f t="shared" si="158"/>
        <v>140000</v>
      </c>
      <c r="J275" s="29"/>
      <c r="K275" s="29"/>
      <c r="L275" s="29"/>
    </row>
    <row r="276" spans="1:12" s="3" customFormat="1" ht="30" customHeight="1" x14ac:dyDescent="0.25">
      <c r="A276" s="5"/>
      <c r="B276" s="25" t="s">
        <v>183</v>
      </c>
      <c r="C276" s="6">
        <f t="shared" ref="C276:I276" si="159">C53-C196+C223+C237+C272</f>
        <v>0</v>
      </c>
      <c r="D276" s="6">
        <f t="shared" si="159"/>
        <v>0</v>
      </c>
      <c r="E276" s="6">
        <f t="shared" si="159"/>
        <v>0</v>
      </c>
      <c r="F276" s="6">
        <f t="shared" si="159"/>
        <v>0</v>
      </c>
      <c r="G276" s="6">
        <f t="shared" si="159"/>
        <v>0</v>
      </c>
      <c r="H276" s="6">
        <f t="shared" si="159"/>
        <v>0</v>
      </c>
      <c r="I276" s="6">
        <f t="shared" si="159"/>
        <v>0</v>
      </c>
      <c r="J276" s="29"/>
      <c r="K276" s="29"/>
      <c r="L276" s="29"/>
    </row>
    <row r="277" spans="1:12" s="3" customFormat="1" ht="30" customHeight="1" x14ac:dyDescent="0.25">
      <c r="A277" s="5"/>
      <c r="B277" s="25" t="s">
        <v>184</v>
      </c>
      <c r="C277" s="6">
        <f>C275+C276</f>
        <v>450000</v>
      </c>
      <c r="D277" s="6">
        <f>D275+D276</f>
        <v>170000</v>
      </c>
      <c r="E277" s="6">
        <f t="shared" ref="E277:I277" si="160">E275+E276</f>
        <v>5000</v>
      </c>
      <c r="F277" s="6">
        <f t="shared" si="160"/>
        <v>35000</v>
      </c>
      <c r="G277" s="6">
        <f t="shared" si="160"/>
        <v>60000</v>
      </c>
      <c r="H277" s="6">
        <f t="shared" si="160"/>
        <v>40000</v>
      </c>
      <c r="I277" s="6">
        <f t="shared" si="160"/>
        <v>140000</v>
      </c>
      <c r="J277" s="29"/>
      <c r="K277" s="29"/>
      <c r="L277" s="29"/>
    </row>
    <row r="278" spans="1:12" s="3" customFormat="1" ht="9.9499999999999993" customHeight="1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29"/>
      <c r="K278" s="29"/>
      <c r="L278" s="29"/>
    </row>
    <row r="279" spans="1:12" s="3" customFormat="1" ht="30" customHeight="1" x14ac:dyDescent="0.25">
      <c r="A279" s="8" t="s">
        <v>92</v>
      </c>
      <c r="B279" s="5" t="s">
        <v>94</v>
      </c>
      <c r="C279" s="6">
        <f>SUM(D279:I279)</f>
        <v>450000</v>
      </c>
      <c r="D279" s="6">
        <v>170000</v>
      </c>
      <c r="E279" s="6">
        <v>5000</v>
      </c>
      <c r="F279" s="6">
        <v>35000</v>
      </c>
      <c r="G279" s="6">
        <v>60000</v>
      </c>
      <c r="H279" s="6">
        <v>40000</v>
      </c>
      <c r="I279" s="6">
        <v>140000</v>
      </c>
      <c r="J279" s="29"/>
      <c r="K279" s="29"/>
      <c r="L279" s="29"/>
    </row>
    <row r="280" spans="1:12" s="3" customFormat="1" ht="30" customHeight="1" x14ac:dyDescent="0.25">
      <c r="A280" s="8"/>
      <c r="B280" s="25" t="s">
        <v>183</v>
      </c>
      <c r="C280" s="6">
        <f>SUM(D280:I280)</f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29"/>
      <c r="K280" s="29"/>
      <c r="L280" s="29"/>
    </row>
    <row r="281" spans="1:12" s="3" customFormat="1" ht="30" customHeight="1" x14ac:dyDescent="0.25">
      <c r="A281" s="8"/>
      <c r="B281" s="25" t="s">
        <v>184</v>
      </c>
      <c r="C281" s="6">
        <f>C279+C280</f>
        <v>450000</v>
      </c>
      <c r="D281" s="6">
        <f>D279+D280</f>
        <v>170000</v>
      </c>
      <c r="E281" s="6">
        <f t="shared" ref="E281:I281" si="161">E279+E280</f>
        <v>5000</v>
      </c>
      <c r="F281" s="6">
        <f t="shared" si="161"/>
        <v>35000</v>
      </c>
      <c r="G281" s="6">
        <f t="shared" si="161"/>
        <v>60000</v>
      </c>
      <c r="H281" s="6">
        <f t="shared" si="161"/>
        <v>40000</v>
      </c>
      <c r="I281" s="6">
        <f t="shared" si="161"/>
        <v>140000</v>
      </c>
      <c r="J281" s="29"/>
      <c r="K281" s="29"/>
      <c r="L281" s="29"/>
    </row>
    <row r="282" spans="1:12" s="3" customFormat="1" ht="9.9499999999999993" customHeight="1" x14ac:dyDescent="0.25">
      <c r="A282" s="11"/>
      <c r="B282" s="9"/>
      <c r="C282" s="10"/>
      <c r="D282" s="10"/>
      <c r="E282" s="10"/>
      <c r="F282" s="10"/>
      <c r="G282" s="10"/>
      <c r="H282" s="10"/>
      <c r="I282" s="10"/>
      <c r="J282" s="29"/>
      <c r="K282" s="29"/>
      <c r="L282" s="29"/>
    </row>
    <row r="283" spans="1:12" s="3" customFormat="1" ht="30" customHeight="1" x14ac:dyDescent="0.25">
      <c r="A283" s="5"/>
      <c r="B283" s="5" t="s">
        <v>95</v>
      </c>
      <c r="C283" s="6">
        <f>C275-C279</f>
        <v>0</v>
      </c>
      <c r="D283" s="6">
        <f>D275-D279</f>
        <v>0</v>
      </c>
      <c r="E283" s="6">
        <f t="shared" ref="E283:I283" si="162">E275-E279</f>
        <v>0</v>
      </c>
      <c r="F283" s="6">
        <f t="shared" si="162"/>
        <v>0</v>
      </c>
      <c r="G283" s="6">
        <f t="shared" si="162"/>
        <v>0</v>
      </c>
      <c r="H283" s="6">
        <f t="shared" si="162"/>
        <v>0</v>
      </c>
      <c r="I283" s="6">
        <f t="shared" si="162"/>
        <v>0</v>
      </c>
      <c r="J283" s="29"/>
      <c r="K283" s="29"/>
      <c r="L283" s="29"/>
    </row>
    <row r="284" spans="1:12" s="3" customFormat="1" ht="30" customHeight="1" x14ac:dyDescent="0.25">
      <c r="A284" s="5"/>
      <c r="B284" s="25" t="s">
        <v>183</v>
      </c>
      <c r="C284" s="6">
        <f>C276-C280</f>
        <v>0</v>
      </c>
      <c r="D284" s="6">
        <f t="shared" ref="D284:I284" si="163">D276-D280</f>
        <v>0</v>
      </c>
      <c r="E284" s="6">
        <f t="shared" si="163"/>
        <v>0</v>
      </c>
      <c r="F284" s="6">
        <f t="shared" si="163"/>
        <v>0</v>
      </c>
      <c r="G284" s="6">
        <f t="shared" si="163"/>
        <v>0</v>
      </c>
      <c r="H284" s="6">
        <f t="shared" si="163"/>
        <v>0</v>
      </c>
      <c r="I284" s="6">
        <f t="shared" si="163"/>
        <v>0</v>
      </c>
      <c r="J284" s="29"/>
      <c r="K284" s="29"/>
      <c r="L284" s="29"/>
    </row>
    <row r="285" spans="1:12" s="3" customFormat="1" ht="30" customHeight="1" x14ac:dyDescent="0.25">
      <c r="A285" s="5"/>
      <c r="B285" s="25" t="s">
        <v>184</v>
      </c>
      <c r="C285" s="6">
        <f>C283+C284</f>
        <v>0</v>
      </c>
      <c r="D285" s="6">
        <f t="shared" ref="D285:I285" si="164">D283+D284</f>
        <v>0</v>
      </c>
      <c r="E285" s="6">
        <f t="shared" si="164"/>
        <v>0</v>
      </c>
      <c r="F285" s="6">
        <f t="shared" si="164"/>
        <v>0</v>
      </c>
      <c r="G285" s="6">
        <f t="shared" si="164"/>
        <v>0</v>
      </c>
      <c r="H285" s="6">
        <f t="shared" si="164"/>
        <v>0</v>
      </c>
      <c r="I285" s="6">
        <f t="shared" si="164"/>
        <v>0</v>
      </c>
      <c r="J285" s="29"/>
      <c r="K285" s="29"/>
      <c r="L285" s="29"/>
    </row>
    <row r="288" spans="1:12" x14ac:dyDescent="0.25">
      <c r="D288" s="28"/>
      <c r="E288" s="28"/>
      <c r="F288" s="28"/>
      <c r="G288" s="28"/>
      <c r="H288" s="28"/>
      <c r="I288" s="28"/>
    </row>
    <row r="289" spans="4:9" x14ac:dyDescent="0.25">
      <c r="D289" s="28"/>
      <c r="E289" s="28"/>
      <c r="F289" s="28"/>
      <c r="G289" s="28"/>
      <c r="H289" s="28"/>
      <c r="I289" s="28"/>
    </row>
    <row r="290" spans="4:9" x14ac:dyDescent="0.25">
      <c r="D290" s="28"/>
      <c r="E290" s="28"/>
      <c r="F290" s="28"/>
      <c r="G290" s="28"/>
      <c r="H290" s="28"/>
      <c r="I290" s="28"/>
    </row>
    <row r="291" spans="4:9" x14ac:dyDescent="0.25">
      <c r="D291" s="28"/>
      <c r="E291" s="28"/>
      <c r="F291" s="28"/>
      <c r="G291" s="28"/>
      <c r="H291" s="28"/>
      <c r="I291" s="28"/>
    </row>
    <row r="292" spans="4:9" x14ac:dyDescent="0.25">
      <c r="D292" s="28"/>
      <c r="E292" s="28"/>
      <c r="F292" s="28"/>
      <c r="G292" s="28"/>
      <c r="H292" s="28"/>
      <c r="I292" s="28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VARIAZ BILANCIO 2025 PER CDC</vt:lpstr>
      <vt:lpstr>VARIAZ BILANCIO 2026 PER CDC</vt:lpstr>
      <vt:lpstr>VARIAZ BILANCIO 2027 PER CDC </vt:lpstr>
      <vt:lpstr>'VARIAZ BILANCIO 2025 PER CDC'!Area_stampa</vt:lpstr>
      <vt:lpstr>'VARIAZ BILANCIO 2025 PER CDC'!Titoli_stampa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Emanuela Vicentini</cp:lastModifiedBy>
  <cp:lastPrinted>2019-08-14T08:53:53Z</cp:lastPrinted>
  <dcterms:created xsi:type="dcterms:W3CDTF">2015-11-26T10:02:56Z</dcterms:created>
  <dcterms:modified xsi:type="dcterms:W3CDTF">2025-04-30T09:18:41Z</dcterms:modified>
</cp:coreProperties>
</file>